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P:\Planeacion y Ordenamiento Territorial\PLANEACIÓN\PAC y PGAR\PAC 2024-2027\Documentos definitivos\Anexos\"/>
    </mc:Choice>
  </mc:AlternateContent>
  <xr:revisionPtr revIDLastSave="0" documentId="13_ncr:1_{67B9FFA4-87A8-4621-A1B1-DF41DE7FC557}" xr6:coauthVersionLast="36" xr6:coauthVersionMax="47" xr10:uidLastSave="{00000000-0000-0000-0000-000000000000}"/>
  <bookViews>
    <workbookView xWindow="0" yWindow="0" windowWidth="28800" windowHeight="12105" xr2:uid="{FE892ED5-DAE4-40DA-BC90-7FC6520B5C98}"/>
  </bookViews>
  <sheets>
    <sheet name="Matriz formulación" sheetId="1" r:id="rId1"/>
    <sheet name="Resumen proyectos" sheetId="2" r:id="rId2"/>
    <sheet name="Proyección de Gastos Fin" sheetId="3" r:id="rId3"/>
    <sheet name="Resumen Ingresos Fin"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fmi1">[1]PAGOFMI!$A$1:$L$51</definedName>
    <definedName name="_____fmi2">[1]PAGOFMI!$P$1:$AA$51</definedName>
    <definedName name="_____fmi3">[1]PAGORES!$AC$1:$AN$43</definedName>
    <definedName name="_____fmi4">[1]PAGORES!$AP$1:$BA$44</definedName>
    <definedName name="_____PIB01" localSheetId="2">[2]SUPUESTOS!#REF!</definedName>
    <definedName name="_____PIB01" localSheetId="3">[2]SUPUESTOS!#REF!</definedName>
    <definedName name="_____PIB01">[2]SUPUESTOS!#REF!</definedName>
    <definedName name="_____PIB02" localSheetId="3">[3]SUPUESTOS!#REF!</definedName>
    <definedName name="_____PIB02">[3]SUPUESTOS!#REF!</definedName>
    <definedName name="_____PIB95">[2]SUPUESTOS!$J$47</definedName>
    <definedName name="_____PIB96">[2]SUPUESTOS!$K$47</definedName>
    <definedName name="_____PIB97">[3]SUPUESTOS!$L$47</definedName>
    <definedName name="_____PIB98">[3]SUPUESTOS!$M$47</definedName>
    <definedName name="_____PIB99">[3]SUPUESTOS!$N$47</definedName>
    <definedName name="_____rez2">'[1]PAGOS VIGENCIA t'!$A$57:$AH$108</definedName>
    <definedName name="_____rez3">[1]PAGORES!$A$1:$M$37</definedName>
    <definedName name="_____rez4">[1]PAGORES!$O$1:$AN$43</definedName>
    <definedName name="____fmi1">[1]PAGOFMI!$A$1:$L$51</definedName>
    <definedName name="____fmi2">[1]PAGOFMI!$P$1:$AA$51</definedName>
    <definedName name="____fmi3">[1]PAGORES!$AC$1:$AN$43</definedName>
    <definedName name="____fmi4">[1]PAGORES!$AP$1:$BA$44</definedName>
    <definedName name="____PIB01" localSheetId="2">[2]SUPUESTOS!#REF!</definedName>
    <definedName name="____PIB01" localSheetId="3">[2]SUPUESTOS!#REF!</definedName>
    <definedName name="____PIB01">[2]SUPUESTOS!#REF!</definedName>
    <definedName name="____PIB02" localSheetId="3">[3]SUPUESTOS!#REF!</definedName>
    <definedName name="____PIB02">[3]SUPUESTOS!#REF!</definedName>
    <definedName name="____PIB95">[2]SUPUESTOS!$J$47</definedName>
    <definedName name="____PIB96">[2]SUPUESTOS!$K$47</definedName>
    <definedName name="____PIB97">[3]SUPUESTOS!$L$47</definedName>
    <definedName name="____PIB98">[3]SUPUESTOS!$M$47</definedName>
    <definedName name="____PIB99">[3]SUPUESTOS!$N$47</definedName>
    <definedName name="____rez2">'[1]PAGOS VIGENCIA t'!$A$57:$AH$108</definedName>
    <definedName name="____rez3">[1]PAGORES!$A$1:$M$37</definedName>
    <definedName name="____rez4">[1]PAGORES!$O$1:$AN$43</definedName>
    <definedName name="___fmi1">[1]PAGOFMI!$A$1:$L$51</definedName>
    <definedName name="___fmi2">[1]PAGOFMI!$P$1:$AA$51</definedName>
    <definedName name="___fmi3">[1]PAGORES!$AC$1:$AN$43</definedName>
    <definedName name="___fmi4">[1]PAGORES!$AP$1:$BA$44</definedName>
    <definedName name="___PIB01" localSheetId="2">[2]SUPUESTOS!#REF!</definedName>
    <definedName name="___PIB01" localSheetId="3">[2]SUPUESTOS!#REF!</definedName>
    <definedName name="___PIB01">[2]SUPUESTOS!#REF!</definedName>
    <definedName name="___PIB02" localSheetId="3">[3]SUPUESTOS!#REF!</definedName>
    <definedName name="___PIB02">[3]SUPUESTOS!#REF!</definedName>
    <definedName name="___PIB95">[2]SUPUESTOS!$J$47</definedName>
    <definedName name="___PIB96">[2]SUPUESTOS!$K$47</definedName>
    <definedName name="___PIB97">[3]SUPUESTOS!$L$47</definedName>
    <definedName name="___PIB98">[3]SUPUESTOS!$M$47</definedName>
    <definedName name="___PIB99">[3]SUPUESTOS!$N$47</definedName>
    <definedName name="___rez2">'[1]PAGOS VIGENCIA t'!$A$57:$AH$108</definedName>
    <definedName name="___rez3">[1]PAGORES!$A$1:$M$37</definedName>
    <definedName name="___rez4">[1]PAGORES!$O$1:$AN$43</definedName>
    <definedName name="__123Graph_ATOTAL" localSheetId="2" hidden="1">[4]Resumen!#REF!</definedName>
    <definedName name="__123Graph_ATOTAL" localSheetId="3" hidden="1">[4]Resumen!#REF!</definedName>
    <definedName name="__123Graph_ATOTAL" hidden="1">[4]Resumen!#REF!</definedName>
    <definedName name="__123Graph_B" localSheetId="3" hidden="1">'[5]GIROS SITUAD.FISCAL- 2000'!#REF!</definedName>
    <definedName name="__123Graph_B" hidden="1">'[5]GIROS SITUAD.FISCAL- 2000'!#REF!</definedName>
    <definedName name="__123Graph_D" localSheetId="3" hidden="1">'[5]GIROS SITUAD.FISCAL- 2000'!#REF!</definedName>
    <definedName name="__123Graph_D" hidden="1">'[5]GIROS SITUAD.FISCAL- 2000'!#REF!</definedName>
    <definedName name="__123Graph_F" localSheetId="3" hidden="1">'[5]GIROS SITUAD.FISCAL- 2000'!#REF!</definedName>
    <definedName name="__123Graph_F" hidden="1">'[5]GIROS SITUAD.FISCAL- 2000'!#REF!</definedName>
    <definedName name="__123Graph_X" localSheetId="3" hidden="1">'[5]GIROS SITUAD.FISCAL- 2000'!#REF!</definedName>
    <definedName name="__123Graph_X" hidden="1">'[5]GIROS SITUAD.FISCAL- 2000'!#REF!</definedName>
    <definedName name="__fmi1">[1]PAGOFMI!$A$1:$L$51</definedName>
    <definedName name="__fmi2">[1]PAGOFMI!$P$1:$AA$51</definedName>
    <definedName name="__fmi3">[1]PAGORES!$AC$1:$AN$43</definedName>
    <definedName name="__fmi4">[1]PAGORES!$AP$1:$BA$44</definedName>
    <definedName name="__PIB01" localSheetId="2">[2]SUPUESTOS!#REF!</definedName>
    <definedName name="__PIB01" localSheetId="3">[2]SUPUESTOS!#REF!</definedName>
    <definedName name="__PIB01">[2]SUPUESTOS!#REF!</definedName>
    <definedName name="__PIB02" localSheetId="3">[3]SUPUESTOS!#REF!</definedName>
    <definedName name="__PIB02">[3]SUPUESTOS!#REF!</definedName>
    <definedName name="__PIB95">[2]SUPUESTOS!$J$47</definedName>
    <definedName name="__PIB96">[2]SUPUESTOS!$K$47</definedName>
    <definedName name="__PIB97">[3]SUPUESTOS!$L$47</definedName>
    <definedName name="__PIB98">[3]SUPUESTOS!$M$47</definedName>
    <definedName name="__PIB99">[3]SUPUESTOS!$N$47</definedName>
    <definedName name="__rez2">'[1]PAGOS VIGENCIA t'!$A$57:$AH$108</definedName>
    <definedName name="__rez3">[1]PAGORES!$A$1:$M$37</definedName>
    <definedName name="__rez4">[1]PAGORES!$O$1:$AN$43</definedName>
    <definedName name="_1" localSheetId="2">#REF!</definedName>
    <definedName name="_1" localSheetId="3">#REF!</definedName>
    <definedName name="_1">#REF!</definedName>
    <definedName name="_2" localSheetId="2">#REF!</definedName>
    <definedName name="_2" localSheetId="3">#REF!</definedName>
    <definedName name="_2">#REF!</definedName>
    <definedName name="_3" localSheetId="2">#REF!</definedName>
    <definedName name="_3" localSheetId="3">#REF!</definedName>
    <definedName name="_3">#REF!</definedName>
    <definedName name="_4" localSheetId="2">#REF!</definedName>
    <definedName name="_4" localSheetId="3">#REF!</definedName>
    <definedName name="_4">#REF!</definedName>
    <definedName name="_5" localSheetId="2">#REF!</definedName>
    <definedName name="_5" localSheetId="3">#REF!</definedName>
    <definedName name="_5">#REF!</definedName>
    <definedName name="_6" localSheetId="2">#REF!</definedName>
    <definedName name="_6" localSheetId="3">#REF!</definedName>
    <definedName name="_6">#REF!</definedName>
    <definedName name="_7" localSheetId="2">#REF!</definedName>
    <definedName name="_7" localSheetId="3">#REF!</definedName>
    <definedName name="_7">#REF!</definedName>
    <definedName name="_8" localSheetId="2">#REF!</definedName>
    <definedName name="_8" localSheetId="3">#REF!</definedName>
    <definedName name="_8">#REF!</definedName>
    <definedName name="_a_" hidden="1">#N/A</definedName>
    <definedName name="_Fill" hidden="1">[6]TCN!$B$53:$W$53</definedName>
    <definedName name="_xlnm._FilterDatabase" localSheetId="0" hidden="1">'Matriz formulación'!$A$5:$AB$147</definedName>
    <definedName name="_fmi2">[1]PAGOFMI!$P$1:$AA$51</definedName>
    <definedName name="_fmi3">[1]PAGORES!$AC$1:$AN$43</definedName>
    <definedName name="_fmi4">[1]PAGORES!$AP$1:$BA$44</definedName>
    <definedName name="_ftn1" localSheetId="0">'Matriz formulación'!$O$42</definedName>
    <definedName name="_ftn1" localSheetId="1">'Resumen proyectos'!#REF!</definedName>
    <definedName name="_ftnref1" localSheetId="0">'Matriz formulación'!#REF!</definedName>
    <definedName name="_ftnref1" localSheetId="1">'Resumen proyectos'!#REF!</definedName>
    <definedName name="_Hlk154048891" localSheetId="0">'Matriz formulación'!#REF!</definedName>
    <definedName name="_Hlk154048891" localSheetId="1">'Resumen proyectos'!#REF!</definedName>
    <definedName name="_Key1" hidden="1">[7]Resumen!$A$861</definedName>
    <definedName name="_MatInverse_In" hidden="1">#N/A</definedName>
    <definedName name="_MatInverse_Out" hidden="1">#N/A</definedName>
    <definedName name="_Order1" hidden="1">255</definedName>
    <definedName name="_Order2" hidden="1">255</definedName>
    <definedName name="_PIB01" localSheetId="3">[2]SUPUESTOS!#REF!</definedName>
    <definedName name="_PIB01">[2]SUPUESTOS!#REF!</definedName>
    <definedName name="_PIB02" localSheetId="3">[3]SUPUESTOS!#REF!</definedName>
    <definedName name="_PIB02">[3]SUPUESTOS!#REF!</definedName>
    <definedName name="_PIB95">[2]SUPUESTOS!$J$47</definedName>
    <definedName name="_PIB96">[2]SUPUESTOS!$K$47</definedName>
    <definedName name="_PIB97">[3]SUPUESTOS!$L$47</definedName>
    <definedName name="_PIB98">[3]SUPUESTOS!$M$47</definedName>
    <definedName name="_PIB99">[3]SUPUESTOS!$N$47</definedName>
    <definedName name="_Regression_Out" hidden="1">#N/A</definedName>
    <definedName name="_Regression_X" hidden="1">#N/A</definedName>
    <definedName name="_Regression_Y" hidden="1">#N/A</definedName>
    <definedName name="_RES9397" localSheetId="2">#REF!</definedName>
    <definedName name="_RES9397" localSheetId="3">#REF!</definedName>
    <definedName name="_RES9397">#REF!</definedName>
    <definedName name="_rez2">'[1]PAGOS VIGENCIA t'!$A$57:$AH$108</definedName>
    <definedName name="_rez3">[1]PAGORES!$A$1:$M$37</definedName>
    <definedName name="_rez4">[1]PAGORES!$O$1:$AN$43</definedName>
    <definedName name="_Sort" hidden="1">[7]Resumen!$A$861:$C$862</definedName>
    <definedName name="_Table1_Out" localSheetId="2" hidden="1">[8]CARBOCOL!#REF!</definedName>
    <definedName name="_Table1_Out" localSheetId="3" hidden="1">[8]CARBOCOL!#REF!</definedName>
    <definedName name="_Table1_Out" hidden="1">[8]CARBOCOL!#REF!</definedName>
    <definedName name="_Table2_In2" localSheetId="3" hidden="1">[9]ANUAL1!#REF!</definedName>
    <definedName name="_Table2_In2" hidden="1">[9]ANUAL1!#REF!</definedName>
    <definedName name="_Table2_Out" localSheetId="3" hidden="1">[8]CARBOCOL!#REF!</definedName>
    <definedName name="_Table2_Out" hidden="1">[8]CARBOCOL!#REF!</definedName>
    <definedName name="_Toc158823163" localSheetId="0">'Matriz formulación'!$A$26</definedName>
    <definedName name="_Toc158823163" localSheetId="1">'Resumen proyectos'!#REF!</definedName>
    <definedName name="_Toc158823196" localSheetId="0">'Matriz formulación'!$A$107</definedName>
    <definedName name="_Toc158823196" localSheetId="1">'Resumen proyectos'!#REF!</definedName>
    <definedName name="_Toc158823202" localSheetId="0">'Matriz formulación'!$A$115</definedName>
    <definedName name="_Toc158823202" localSheetId="1">'Resumen proyectos'!#REF!</definedName>
    <definedName name="_Toc158823208" localSheetId="0">'Matriz formulación'!$A$131</definedName>
    <definedName name="_Toc158823208" localSheetId="1">'Resumen proyectos'!#REF!</definedName>
    <definedName name="a" localSheetId="2">#REF!</definedName>
    <definedName name="a" localSheetId="3">#REF!</definedName>
    <definedName name="a">#REF!</definedName>
    <definedName name="A_impresión_IM" localSheetId="2">[10]INVERSION95!#REF!</definedName>
    <definedName name="A_impresión_IM" localSheetId="3">[10]INVERSION95!#REF!</definedName>
    <definedName name="A_impresión_IM">[10]INVERSION95!#REF!</definedName>
    <definedName name="AAA">[11]proyecINGRESOS99!$L$1:$T$97</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ivo" localSheetId="2">[12]DESPLEGABLES!#REF!</definedName>
    <definedName name="activo" localSheetId="3">[12]DESPLEGABLES!#REF!</definedName>
    <definedName name="activo">[12]DESPLEGABLES!#REF!</definedName>
    <definedName name="AD" localSheetId="2">#REF!</definedName>
    <definedName name="AD" localSheetId="3">#REF!</definedName>
    <definedName name="AD">#REF!</definedName>
    <definedName name="AG" localSheetId="2">#REF!</definedName>
    <definedName name="AG" localSheetId="3">#REF!</definedName>
    <definedName name="AG">#REF!</definedName>
    <definedName name="AgregadoSD" localSheetId="2" hidden="1">'[5]GIROS SITUAD.FISCAL- 2000'!#REF!</definedName>
    <definedName name="AgregadoSD" localSheetId="3" hidden="1">'[5]GIROS SITUAD.FISCAL- 2000'!#REF!</definedName>
    <definedName name="AgregadoSD" hidden="1">'[5]GIROS SITUAD.FISCAL- 2000'!#REF!</definedName>
    <definedName name="Ajustado" localSheetId="2">#REF!</definedName>
    <definedName name="Ajustado" localSheetId="3">#REF!</definedName>
    <definedName name="Ajustado">#REF!</definedName>
    <definedName name="ANEXO" localSheetId="2">#REF!</definedName>
    <definedName name="ANEXO" localSheetId="3">#REF!</definedName>
    <definedName name="ANEXO">#REF!</definedName>
    <definedName name="ANEXO_No." localSheetId="2">#REF!</definedName>
    <definedName name="ANEXO_No." localSheetId="3">#REF!</definedName>
    <definedName name="ANEXO_No.">#REF!</definedName>
    <definedName name="ANEXO_No._5" localSheetId="2">#REF!</definedName>
    <definedName name="ANEXO_No._5" localSheetId="3">#REF!</definedName>
    <definedName name="ANEXO_No._5">#REF!</definedName>
    <definedName name="APROPIACIONES_PAC_Y_REZAGO_1999___2000" localSheetId="2">#REF!</definedName>
    <definedName name="APROPIACIONES_PAC_Y_REZAGO_1999___2000" localSheetId="3">#REF!</definedName>
    <definedName name="APROPIACIONES_PAC_Y_REZAGO_1999___2000">#REF!</definedName>
    <definedName name="asigbas" localSheetId="2">#REF!</definedName>
    <definedName name="asigbas" localSheetId="3">#REF!</definedName>
    <definedName name="asigbas">#REF!</definedName>
    <definedName name="asigmen" localSheetId="2">#REF!</definedName>
    <definedName name="asigmen" localSheetId="3">#REF!</definedName>
    <definedName name="asigmen">#REF!</definedName>
    <definedName name="auxalm" localSheetId="2">#REF!</definedName>
    <definedName name="auxalm" localSheetId="3">#REF!</definedName>
    <definedName name="auxalm">#REF!</definedName>
    <definedName name="bien_o_servicio" localSheetId="2">[12]DESPLEGABLES!#REF!</definedName>
    <definedName name="bien_o_servicio" localSheetId="3">[12]DESPLEGABLES!#REF!</definedName>
    <definedName name="bien_o_servicio">[12]DESPLEGABLES!#REF!</definedName>
    <definedName name="BLPH2" localSheetId="3" hidden="1">[13]EMBI!#REF!</definedName>
    <definedName name="BLPH2" hidden="1">[13]EMBI!#REF!</definedName>
    <definedName name="BLPH3" localSheetId="3" hidden="1">[13]EMBI!#REF!</definedName>
    <definedName name="BLPH3" hidden="1">[13]EMBI!#REF!</definedName>
    <definedName name="boncom" localSheetId="2">#REF!</definedName>
    <definedName name="boncom" localSheetId="3">#REF!</definedName>
    <definedName name="boncom">#REF!</definedName>
    <definedName name="BONCOM1" localSheetId="2">#REF!</definedName>
    <definedName name="BONCOM1" localSheetId="3">#REF!</definedName>
    <definedName name="BONCOM1">#REF!</definedName>
    <definedName name="bonrec" localSheetId="2">#REF!</definedName>
    <definedName name="bonrec" localSheetId="3">#REF!</definedName>
    <definedName name="bonrec">#REF!</definedName>
    <definedName name="bonser" localSheetId="2">#REF!</definedName>
    <definedName name="bonser" localSheetId="3">#REF!</definedName>
    <definedName name="bonser">#REF!</definedName>
    <definedName name="CARBOPESOS" localSheetId="2">#REF!</definedName>
    <definedName name="CARBOPESOS" localSheetId="3">#REF!</definedName>
    <definedName name="CARBOPESOS">#REF!</definedName>
    <definedName name="CARBOPIB" localSheetId="2">#REF!</definedName>
    <definedName name="CARBOPIB" localSheetId="3">#REF!</definedName>
    <definedName name="CARBOPIB">#REF!</definedName>
    <definedName name="cargo" localSheetId="2">#REF!</definedName>
    <definedName name="cargo" localSheetId="3">#REF!</definedName>
    <definedName name="cargo">#REF!</definedName>
    <definedName name="cargoo" localSheetId="2">#REF!</definedName>
    <definedName name="cargoo" localSheetId="3">#REF!</definedName>
    <definedName name="cargoo">#REF!</definedName>
    <definedName name="Castigo" localSheetId="2">#REF!</definedName>
    <definedName name="Castigo" localSheetId="3">#REF!</definedName>
    <definedName name="Castigo">#REF!</definedName>
    <definedName name="castigocuadro2">'[14]CUA1-3'!$Y$1:$AD$93</definedName>
    <definedName name="cesfna" localSheetId="2">#REF!</definedName>
    <definedName name="cesfna" localSheetId="3">#REF!</definedName>
    <definedName name="cesfna">#REF!</definedName>
    <definedName name="COL_MENU" localSheetId="2">[15]RESUMEN!#REF!</definedName>
    <definedName name="COL_MENU" localSheetId="3">[15]RESUMEN!#REF!</definedName>
    <definedName name="COL_MENU">[15]RESUMEN!#REF!</definedName>
    <definedName name="COLUM00PESOS" localSheetId="2">#REF!</definedName>
    <definedName name="COLUM00PESOS" localSheetId="3">#REF!</definedName>
    <definedName name="COLUM00PESOS">#REF!</definedName>
    <definedName name="COLUM00PIB" localSheetId="2">#REF!</definedName>
    <definedName name="COLUM00PIB" localSheetId="3">#REF!</definedName>
    <definedName name="COLUM00PIB">#REF!</definedName>
    <definedName name="COLUM01PESOS" localSheetId="2">#REF!</definedName>
    <definedName name="COLUM01PESOS" localSheetId="3">#REF!</definedName>
    <definedName name="COLUM01PESOS">#REF!</definedName>
    <definedName name="COLUM01PIB" localSheetId="2">#REF!</definedName>
    <definedName name="COLUM01PIB" localSheetId="3">#REF!</definedName>
    <definedName name="COLUM01PIB">#REF!</definedName>
    <definedName name="COLUM02PESOS" localSheetId="2">#REF!</definedName>
    <definedName name="COLUM02PESOS" localSheetId="3">#REF!</definedName>
    <definedName name="COLUM02PESOS">#REF!</definedName>
    <definedName name="COLUM02PIB" localSheetId="2">#REF!</definedName>
    <definedName name="COLUM02PIB" localSheetId="3">#REF!</definedName>
    <definedName name="COLUM02PIB">#REF!</definedName>
    <definedName name="COLUM03PESOS" localSheetId="2">#REF!</definedName>
    <definedName name="COLUM03PESOS" localSheetId="3">#REF!</definedName>
    <definedName name="COLUM03PESOS">#REF!</definedName>
    <definedName name="COLUM03PIB" localSheetId="2">#REF!</definedName>
    <definedName name="COLUM03PIB" localSheetId="3">#REF!</definedName>
    <definedName name="COLUM03PIB">#REF!</definedName>
    <definedName name="COLUM04PESOS" localSheetId="2">#REF!</definedName>
    <definedName name="COLUM04PESOS" localSheetId="3">#REF!</definedName>
    <definedName name="COLUM04PESOS">#REF!</definedName>
    <definedName name="COLUM04PIB" localSheetId="2">#REF!</definedName>
    <definedName name="COLUM04PIB" localSheetId="3">#REF!</definedName>
    <definedName name="COLUM04PIB">#REF!</definedName>
    <definedName name="COLUM05PESOS" localSheetId="2">#REF!</definedName>
    <definedName name="COLUM05PESOS" localSheetId="3">#REF!</definedName>
    <definedName name="COLUM05PESOS">#REF!</definedName>
    <definedName name="COLUM05PIB" localSheetId="2">#REF!</definedName>
    <definedName name="COLUM05PIB" localSheetId="3">#REF!</definedName>
    <definedName name="COLUM05PIB">#REF!</definedName>
    <definedName name="COLUM06PESOS" localSheetId="2">#REF!</definedName>
    <definedName name="COLUM06PESOS" localSheetId="3">#REF!</definedName>
    <definedName name="COLUM06PESOS">#REF!</definedName>
    <definedName name="COLUM06PIB" localSheetId="2">#REF!</definedName>
    <definedName name="COLUM06PIB" localSheetId="3">#REF!</definedName>
    <definedName name="COLUM06PIB">#REF!</definedName>
    <definedName name="COLUM07PESOS" localSheetId="2">#REF!</definedName>
    <definedName name="COLUM07PESOS" localSheetId="3">#REF!</definedName>
    <definedName name="COLUM07PESOS">#REF!</definedName>
    <definedName name="COLUM07PIB" localSheetId="2">#REF!</definedName>
    <definedName name="COLUM07PIB" localSheetId="3">#REF!</definedName>
    <definedName name="COLUM07PIB">#REF!</definedName>
    <definedName name="COLUM98PESOS" localSheetId="2">#REF!</definedName>
    <definedName name="COLUM98PESOS" localSheetId="3">#REF!</definedName>
    <definedName name="COLUM98PESOS">#REF!</definedName>
    <definedName name="COLUM98PIB" localSheetId="2">#REF!</definedName>
    <definedName name="COLUM98PIB" localSheetId="3">#REF!</definedName>
    <definedName name="COLUM98PIB">#REF!</definedName>
    <definedName name="COLUM99PESOS" localSheetId="2">#REF!</definedName>
    <definedName name="COLUM99PESOS" localSheetId="3">#REF!</definedName>
    <definedName name="COLUM99PESOS">#REF!</definedName>
    <definedName name="COLUM99PIB" localSheetId="2">#REF!</definedName>
    <definedName name="COLUM99PIB" localSheetId="3">#REF!</definedName>
    <definedName name="COLUM99PIB">#REF!</definedName>
    <definedName name="comfam" localSheetId="2">#REF!</definedName>
    <definedName name="comfam" localSheetId="3">#REF!</definedName>
    <definedName name="comfam">#REF!</definedName>
    <definedName name="COMPOSICION_DEL_PRESUPUESTO_DE_RENTAS_DE_LA_NACION">'[11]proyecINGRESOS99 (det)'!$V$98:$AH$145</definedName>
    <definedName name="Confis" localSheetId="2">#REF!</definedName>
    <definedName name="Confis" localSheetId="3">#REF!</definedName>
    <definedName name="Confis">#REF!</definedName>
    <definedName name="conpln1" localSheetId="2">#REF!</definedName>
    <definedName name="conpln1" localSheetId="3">#REF!</definedName>
    <definedName name="conpln1">#REF!</definedName>
    <definedName name="conpln2" localSheetId="2">#REF!</definedName>
    <definedName name="conpln2" localSheetId="3">#REF!</definedName>
    <definedName name="conpln2">#REF!</definedName>
    <definedName name="CPC" localSheetId="2">#REF!</definedName>
    <definedName name="CPC" localSheetId="3">#REF!</definedName>
    <definedName name="CPC">#REF!</definedName>
    <definedName name="CRBLO00_" localSheetId="2">#REF!</definedName>
    <definedName name="CRBLO00_" localSheetId="3">#REF!</definedName>
    <definedName name="CRBLO00_">#REF!</definedName>
    <definedName name="CRBLO93_" localSheetId="2">#REF!</definedName>
    <definedName name="CRBLO93_" localSheetId="3">#REF!</definedName>
    <definedName name="CRBLO93_">#REF!</definedName>
    <definedName name="CRBLO94_" localSheetId="2">#REF!</definedName>
    <definedName name="CRBLO94_" localSheetId="3">#REF!</definedName>
    <definedName name="CRBLO94_">#REF!</definedName>
    <definedName name="CRBLO95_" localSheetId="2">#REF!</definedName>
    <definedName name="CRBLO95_" localSheetId="3">#REF!</definedName>
    <definedName name="CRBLO95_">#REF!</definedName>
    <definedName name="CRBLO96_" localSheetId="2">#REF!</definedName>
    <definedName name="CRBLO96_" localSheetId="3">#REF!</definedName>
    <definedName name="CRBLO96_">#REF!</definedName>
    <definedName name="CRBLO97_" localSheetId="2">#REF!</definedName>
    <definedName name="CRBLO97_" localSheetId="3">#REF!</definedName>
    <definedName name="CRBLO97_">#REF!</definedName>
    <definedName name="CRBLO98_" localSheetId="2">#REF!</definedName>
    <definedName name="CRBLO98_" localSheetId="3">#REF!</definedName>
    <definedName name="CRBLO98_">#REF!</definedName>
    <definedName name="CRBLO99_" localSheetId="2">#REF!</definedName>
    <definedName name="CRBLO99_" localSheetId="3">#REF!</definedName>
    <definedName name="CRBLO99_">#REF!</definedName>
    <definedName name="CRCOMB00_" localSheetId="2">#REF!</definedName>
    <definedName name="CRCOMB00_" localSheetId="3">#REF!</definedName>
    <definedName name="CRCOMB00_">#REF!</definedName>
    <definedName name="CRCOMB93_" localSheetId="2">#REF!</definedName>
    <definedName name="CRCOMB93_" localSheetId="3">#REF!</definedName>
    <definedName name="CRCOMB93_">#REF!</definedName>
    <definedName name="CRCOMB94_" localSheetId="2">#REF!</definedName>
    <definedName name="CRCOMB94_" localSheetId="3">#REF!</definedName>
    <definedName name="CRCOMB94_">#REF!</definedName>
    <definedName name="CRCOMB95_" localSheetId="2">#REF!</definedName>
    <definedName name="CRCOMB95_" localSheetId="3">#REF!</definedName>
    <definedName name="CRCOMB95_">#REF!</definedName>
    <definedName name="CRCOMB96_" localSheetId="2">#REF!</definedName>
    <definedName name="CRCOMB96_" localSheetId="3">#REF!</definedName>
    <definedName name="CRCOMB96_">#REF!</definedName>
    <definedName name="CRCOMB97_" localSheetId="2">#REF!</definedName>
    <definedName name="CRCOMB97_" localSheetId="3">#REF!</definedName>
    <definedName name="CRCOMB97_">#REF!</definedName>
    <definedName name="CRCOMB98_" localSheetId="2">#REF!</definedName>
    <definedName name="CRCOMB98_" localSheetId="3">#REF!</definedName>
    <definedName name="CRCOMB98_">#REF!</definedName>
    <definedName name="CRCOMB99_" localSheetId="2">#REF!</definedName>
    <definedName name="CRCOMB99_" localSheetId="3">#REF!</definedName>
    <definedName name="CRCOMB99_">#REF!</definedName>
    <definedName name="CRDEM00_" localSheetId="2">#REF!</definedName>
    <definedName name="CRDEM00_" localSheetId="3">#REF!</definedName>
    <definedName name="CRDEM00_">#REF!</definedName>
    <definedName name="CRDEM93_" localSheetId="2">#REF!</definedName>
    <definedName name="CRDEM93_" localSheetId="3">#REF!</definedName>
    <definedName name="CRDEM93_">#REF!</definedName>
    <definedName name="CRDEM94_" localSheetId="2">#REF!</definedName>
    <definedName name="CRDEM94_" localSheetId="3">#REF!</definedName>
    <definedName name="CRDEM94_">#REF!</definedName>
    <definedName name="CRDEM95_" localSheetId="2">#REF!</definedName>
    <definedName name="CRDEM95_" localSheetId="3">#REF!</definedName>
    <definedName name="CRDEM95_">#REF!</definedName>
    <definedName name="CRDEM96_" localSheetId="2">#REF!</definedName>
    <definedName name="CRDEM96_" localSheetId="3">#REF!</definedName>
    <definedName name="CRDEM96_">#REF!</definedName>
    <definedName name="CRDEM97_" localSheetId="2">#REF!</definedName>
    <definedName name="CRDEM97_" localSheetId="3">#REF!</definedName>
    <definedName name="CRDEM97_">#REF!</definedName>
    <definedName name="CRDEM98_" localSheetId="2">#REF!</definedName>
    <definedName name="CRDEM98_" localSheetId="3">#REF!</definedName>
    <definedName name="CRDEM98_">#REF!</definedName>
    <definedName name="CRDEM99_" localSheetId="2">#REF!</definedName>
    <definedName name="CRDEM99_" localSheetId="3">#REF!</definedName>
    <definedName name="CRDEM99_">#REF!</definedName>
    <definedName name="CREUF00_" localSheetId="2">#REF!</definedName>
    <definedName name="CREUF00_" localSheetId="3">#REF!</definedName>
    <definedName name="CREUF00_">#REF!</definedName>
    <definedName name="CREUF93_" localSheetId="2">#REF!</definedName>
    <definedName name="CREUF93_" localSheetId="3">#REF!</definedName>
    <definedName name="CREUF93_">#REF!</definedName>
    <definedName name="CREUF94_" localSheetId="2">#REF!</definedName>
    <definedName name="CREUF94_" localSheetId="3">#REF!</definedName>
    <definedName name="CREUF94_">#REF!</definedName>
    <definedName name="CREUF95_" localSheetId="2">#REF!</definedName>
    <definedName name="CREUF95_" localSheetId="3">#REF!</definedName>
    <definedName name="CREUF95_">#REF!</definedName>
    <definedName name="CREUF96_" localSheetId="2">#REF!</definedName>
    <definedName name="CREUF96_" localSheetId="3">#REF!</definedName>
    <definedName name="CREUF96_">#REF!</definedName>
    <definedName name="CREUF97_" localSheetId="2">#REF!</definedName>
    <definedName name="CREUF97_" localSheetId="3">#REF!</definedName>
    <definedName name="CREUF97_">#REF!</definedName>
    <definedName name="CREUF98_" localSheetId="2">#REF!</definedName>
    <definedName name="CREUF98_" localSheetId="3">#REF!</definedName>
    <definedName name="CREUF98_">#REF!</definedName>
    <definedName name="CREUF99_" localSheetId="2">#REF!</definedName>
    <definedName name="CREUF99_" localSheetId="3">#REF!</definedName>
    <definedName name="CREUF99_">#REF!</definedName>
    <definedName name="cruce" localSheetId="2">#REF!</definedName>
    <definedName name="cruce" localSheetId="3">#REF!</definedName>
    <definedName name="cruce">#REF!</definedName>
    <definedName name="CRUCE2" localSheetId="2">#REF!</definedName>
    <definedName name="CRUCE2" localSheetId="3">#REF!</definedName>
    <definedName name="CRUCE2">#REF!</definedName>
    <definedName name="CRUCE3" localSheetId="2">#REF!</definedName>
    <definedName name="CRUCE3" localSheetId="3">#REF!</definedName>
    <definedName name="CRUCE3">#REF!</definedName>
    <definedName name="CUADRO_No._1" localSheetId="2">#REF!</definedName>
    <definedName name="CUADRO_No._1" localSheetId="3">#REF!</definedName>
    <definedName name="CUADRO_No._1">#REF!</definedName>
    <definedName name="CUADRO_No._10" localSheetId="2">#REF!</definedName>
    <definedName name="CUADRO_No._10" localSheetId="3">#REF!</definedName>
    <definedName name="CUADRO_No._10">#REF!</definedName>
    <definedName name="CUADRO_No._12" localSheetId="2">#REF!</definedName>
    <definedName name="CUADRO_No._12" localSheetId="3">#REF!</definedName>
    <definedName name="CUADRO_No._12">#REF!</definedName>
    <definedName name="CUADRO_No._13" localSheetId="2">#REF!</definedName>
    <definedName name="CUADRO_No._13" localSheetId="3">#REF!</definedName>
    <definedName name="CUADRO_No._13">#REF!</definedName>
    <definedName name="Cuadro_No._1a">[16]Hoja1!$B$3:$E$38</definedName>
    <definedName name="Cuadro_No._1b">[16]Hoja2!$L$3:$O$23</definedName>
    <definedName name="Cuadro_No._1C">[16]Hoja1!$B$50:$E$88</definedName>
    <definedName name="CUADRO_No._2" localSheetId="2">#REF!</definedName>
    <definedName name="CUADRO_No._2" localSheetId="3">#REF!</definedName>
    <definedName name="CUADRO_No._2">#REF!</definedName>
    <definedName name="CUADRO_No._3" localSheetId="2">#REF!</definedName>
    <definedName name="CUADRO_No._3" localSheetId="3">#REF!</definedName>
    <definedName name="CUADRO_No._3">#REF!</definedName>
    <definedName name="CUADRO_No._4" localSheetId="2">#REF!</definedName>
    <definedName name="CUADRO_No._4" localSheetId="3">#REF!</definedName>
    <definedName name="CUADRO_No._4">#REF!</definedName>
    <definedName name="CUADRO_No._5" localSheetId="2">#REF!</definedName>
    <definedName name="CUADRO_No._5" localSheetId="3">#REF!</definedName>
    <definedName name="CUADRO_No._5">#REF!</definedName>
    <definedName name="CUADRO_No._6" localSheetId="2">#REF!</definedName>
    <definedName name="CUADRO_No._6" localSheetId="3">#REF!</definedName>
    <definedName name="CUADRO_No._6">#REF!</definedName>
    <definedName name="CUADRO_No._6A" localSheetId="2">#REF!</definedName>
    <definedName name="CUADRO_No._6A" localSheetId="3">#REF!</definedName>
    <definedName name="CUADRO_No._6A">#REF!</definedName>
    <definedName name="CUADRO_No._7" localSheetId="2">#REF!</definedName>
    <definedName name="CUADRO_No._7" localSheetId="3">#REF!</definedName>
    <definedName name="CUADRO_No._7">#REF!</definedName>
    <definedName name="CUADRO_No._8" localSheetId="2">#REF!</definedName>
    <definedName name="CUADRO_No._8" localSheetId="3">#REF!</definedName>
    <definedName name="CUADRO_No._8">#REF!</definedName>
    <definedName name="CUADRO_No._9" localSheetId="2">#REF!</definedName>
    <definedName name="CUADRO_No._9" localSheetId="3">#REF!</definedName>
    <definedName name="CUADRO_No._9">#REF!</definedName>
    <definedName name="CUAINGRE" localSheetId="2">#REF!</definedName>
    <definedName name="CUAINGRE" localSheetId="3">#REF!</definedName>
    <definedName name="CUAINGRE">#REF!</definedName>
    <definedName name="CUENTAS">[17]LISTAS_SGR!$B$3:$B$434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'[18]Dolares ingresos'!$C$2:$U$48</definedName>
    <definedName name="DBALANCEFMI2" localSheetId="2">#REF!</definedName>
    <definedName name="DBALANCEFMI2" localSheetId="3">#REF!</definedName>
    <definedName name="DBALANCEFMI2">#REF!</definedName>
    <definedName name="debajo98" localSheetId="2">#REF!</definedName>
    <definedName name="debajo98" localSheetId="3">#REF!</definedName>
    <definedName name="debajo98">#REF!</definedName>
    <definedName name="Derechos_administrativos" localSheetId="2">[12]DESPLEGABLES!#REF!</definedName>
    <definedName name="Derechos_administrativos" localSheetId="3">[12]DESPLEGABLES!#REF!</definedName>
    <definedName name="Derechos_administrativos">[12]DESPLEGABLES!#REF!</definedName>
    <definedName name="DESTINACION">[17]LISTAS_SGR!$O$3:$R$606</definedName>
    <definedName name="DETALLE_DE_LA_COMPOSICION_DEL_PRESUPUESTO_DE_RENTAS_DE_LA_NACION">[11]proyecINGRESOS99!$A$1:$I$97</definedName>
    <definedName name="DETALLE1996" localSheetId="2">#REF!</definedName>
    <definedName name="DETALLE1996" localSheetId="3">#REF!</definedName>
    <definedName name="DETALLE1996">#REF!</definedName>
    <definedName name="DETALLE1997" localSheetId="2">#REF!</definedName>
    <definedName name="DETALLE1997" localSheetId="3">#REF!</definedName>
    <definedName name="DETALLE1997">#REF!</definedName>
    <definedName name="deuda" localSheetId="2">#REF!</definedName>
    <definedName name="deuda" localSheetId="3">#REF!</definedName>
    <definedName name="deuda">#REF!</definedName>
    <definedName name="DEUDA_FLOTANTE_1990_1998" localSheetId="2">#REF!</definedName>
    <definedName name="DEUDA_FLOTANTE_1990_1998" localSheetId="3">#REF!</definedName>
    <definedName name="DEUDA_FLOTANTE_1990_1998">#REF!</definedName>
    <definedName name="DIANA" localSheetId="2">#REF!</definedName>
    <definedName name="DIANA" localSheetId="3">#REF!</definedName>
    <definedName name="DIANA">#REF!</definedName>
    <definedName name="diana2" localSheetId="2">#REF!</definedName>
    <definedName name="diana2" localSheetId="3">#REF!</definedName>
    <definedName name="diana2">#REF!</definedName>
    <definedName name="dianaa" localSheetId="2">#REF!</definedName>
    <definedName name="dianaa" localSheetId="3">#REF!</definedName>
    <definedName name="dianaa">#REF!</definedName>
    <definedName name="DIANAS" localSheetId="2">#REF!</definedName>
    <definedName name="DIANAS" localSheetId="3">#REF!</definedName>
    <definedName name="DIANAS">#REF!</definedName>
    <definedName name="DIFERCOLUM00" localSheetId="2">#REF!</definedName>
    <definedName name="DIFERCOLUM00" localSheetId="3">#REF!</definedName>
    <definedName name="DIFERCOLUM00">#REF!</definedName>
    <definedName name="DIFERCOLUM01" localSheetId="2">#REF!</definedName>
    <definedName name="DIFERCOLUM01" localSheetId="3">#REF!</definedName>
    <definedName name="DIFERCOLUM01">#REF!</definedName>
    <definedName name="DIFERCOLUM02" localSheetId="2">#REF!</definedName>
    <definedName name="DIFERCOLUM02" localSheetId="3">#REF!</definedName>
    <definedName name="DIFERCOLUM02">#REF!</definedName>
    <definedName name="DIFERCOLUM99" localSheetId="2">#REF!</definedName>
    <definedName name="DIFERCOLUM99" localSheetId="3">#REF!</definedName>
    <definedName name="DIFERCOLUM99">#REF!</definedName>
    <definedName name="dos" localSheetId="2">#REF!</definedName>
    <definedName name="dos" localSheetId="3">#REF!</definedName>
    <definedName name="dos">#REF!</definedName>
    <definedName name="ECOPETROLCRECIM" localSheetId="2">#REF!</definedName>
    <definedName name="ECOPETROLCRECIM" localSheetId="3">#REF!</definedName>
    <definedName name="ECOPETROLCRECIM">#REF!</definedName>
    <definedName name="ECOPETROLPESOS" localSheetId="2">#REF!</definedName>
    <definedName name="ECOPETROLPESOS" localSheetId="3">#REF!</definedName>
    <definedName name="ECOPETROLPESOS">#REF!</definedName>
    <definedName name="ECOPETROLPIB" localSheetId="2">#REF!</definedName>
    <definedName name="ECOPETROLPIB" localSheetId="3">#REF!</definedName>
    <definedName name="ECOPETROLPIB">#REF!</definedName>
    <definedName name="EGRAFICOS1" localSheetId="2">#REF!</definedName>
    <definedName name="EGRAFICOS1" localSheetId="3">#REF!</definedName>
    <definedName name="EGRAFICOS1">#REF!</definedName>
    <definedName name="EGRAFICOS2" localSheetId="2">#REF!</definedName>
    <definedName name="EGRAFICOS2" localSheetId="3">#REF!</definedName>
    <definedName name="EGRAFICOS2">#REF!</definedName>
    <definedName name="EGRAFICOS3" localSheetId="2">#REF!</definedName>
    <definedName name="EGRAFICOS3" localSheetId="3">#REF!</definedName>
    <definedName name="EGRAFICOS3">#REF!</definedName>
    <definedName name="ELASTICIDAD_RECAUDO_IVA" localSheetId="2">#REF!</definedName>
    <definedName name="ELASTICIDAD_RECAUDO_IVA" localSheetId="3">#REF!</definedName>
    <definedName name="ELASTICIDAD_RECAUDO_IVA">#REF!</definedName>
    <definedName name="ELECTRICOCRECIM" localSheetId="2">#REF!</definedName>
    <definedName name="ELECTRICOCRECIM" localSheetId="3">#REF!</definedName>
    <definedName name="ELECTRICOCRECIM">#REF!</definedName>
    <definedName name="ELECTRICOPESOS" localSheetId="2">#REF!</definedName>
    <definedName name="ELECTRICOPESOS" localSheetId="3">#REF!</definedName>
    <definedName name="ELECTRICOPESOS">#REF!</definedName>
    <definedName name="ELECTRICOPIB" localSheetId="2">#REF!</definedName>
    <definedName name="ELECTRICOPIB" localSheetId="3">#REF!</definedName>
    <definedName name="ELECTRICOPIB">#REF!</definedName>
    <definedName name="emppln" localSheetId="2">#REF!</definedName>
    <definedName name="emppln" localSheetId="3">#REF!</definedName>
    <definedName name="emppln">#REF!</definedName>
    <definedName name="encima98" localSheetId="2">#REF!</definedName>
    <definedName name="encima98" localSheetId="3">#REF!</definedName>
    <definedName name="encima98">#REF!</definedName>
    <definedName name="ESCENARIO__0" localSheetId="2">#REF!</definedName>
    <definedName name="ESCENARIO__0" localSheetId="3">#REF!</definedName>
    <definedName name="ESCENARIO__0">#REF!</definedName>
    <definedName name="ESCENARIO__1" localSheetId="2">#REF!</definedName>
    <definedName name="ESCENARIO__1" localSheetId="3">#REF!</definedName>
    <definedName name="ESCENARIO__1">#REF!</definedName>
    <definedName name="ESCENARIO_1__Ajustado" localSheetId="2">#REF!</definedName>
    <definedName name="ESCENARIO_1__Ajustado" localSheetId="3">#REF!</definedName>
    <definedName name="ESCENARIO_1__Ajustado">#REF!</definedName>
    <definedName name="ESCENARIO_2" localSheetId="2">#REF!</definedName>
    <definedName name="ESCENARIO_2" localSheetId="3">#REF!</definedName>
    <definedName name="ESCENARIO_2">#REF!</definedName>
    <definedName name="ESCENARIO_3" localSheetId="2">#REF!</definedName>
    <definedName name="ESCENARIO_3" localSheetId="3">#REF!</definedName>
    <definedName name="ESCENARIO_3">#REF!</definedName>
    <definedName name="ESCENARIO_NUEVO" localSheetId="2">#REF!</definedName>
    <definedName name="ESCENARIO_NUEVO" localSheetId="3">#REF!</definedName>
    <definedName name="ESCENARIO_NUEVO">#REF!</definedName>
    <definedName name="estimaciones" localSheetId="2">#REF!</definedName>
    <definedName name="estimaciones" localSheetId="3">#REF!</definedName>
    <definedName name="estimaciones">#REF!</definedName>
    <definedName name="FFPPT" localSheetId="2">#REF!</definedName>
    <definedName name="FFPPT" localSheetId="3">#REF!</definedName>
    <definedName name="FFPPT">#REF!</definedName>
    <definedName name="file" localSheetId="2" hidden="1">#REF!</definedName>
    <definedName name="file" localSheetId="3" hidden="1">#REF!</definedName>
    <definedName name="file" hidden="1">#REF!</definedName>
    <definedName name="FINANCIACIONGASTO" localSheetId="2">#REF!</definedName>
    <definedName name="FINANCIACIONGASTO" localSheetId="3">#REF!</definedName>
    <definedName name="FINANCIACIONGASTO">#REF!</definedName>
    <definedName name="FNCCRECIM" localSheetId="2">#REF!</definedName>
    <definedName name="FNCCRECIM" localSheetId="3">#REF!</definedName>
    <definedName name="FNCCRECIM">#REF!</definedName>
    <definedName name="FNCPESOS" localSheetId="2">#REF!</definedName>
    <definedName name="FNCPESOS" localSheetId="3">#REF!</definedName>
    <definedName name="FNCPESOS">#REF!</definedName>
    <definedName name="FNCPIB" localSheetId="2">#REF!</definedName>
    <definedName name="FNCPIB" localSheetId="3">#REF!</definedName>
    <definedName name="FNCPIB">#REF!</definedName>
    <definedName name="Fondos" localSheetId="2">[12]DESPLEGABLES!#REF!</definedName>
    <definedName name="Fondos" localSheetId="3">[12]DESPLEGABLES!#REF!</definedName>
    <definedName name="Fondos">[12]DESPLEGABLES!#REF!</definedName>
    <definedName name="Fuentes">[19]Fuente!$A$3:$B$21</definedName>
    <definedName name="GASOLINA_REGULAR">'[20]MODELO DE GASOLINA'!$A$8:$P$25</definedName>
    <definedName name="gasrep" localSheetId="2">#REF!</definedName>
    <definedName name="gasrep" localSheetId="3">#REF!</definedName>
    <definedName name="gasrep">#REF!</definedName>
    <definedName name="Gastos_generales" localSheetId="2">#REF!</definedName>
    <definedName name="Gastos_generales" localSheetId="3">#REF!</definedName>
    <definedName name="Gastos_generales">#REF!</definedName>
    <definedName name="ggg" localSheetId="2">[21]DESPLEGABLES!#REF!</definedName>
    <definedName name="ggg" localSheetId="3">[21]DESPLEGABLES!#REF!</definedName>
    <definedName name="ggg">[21]DESPLEGABLES!#REF!</definedName>
    <definedName name="GINVERSION" localSheetId="2">#REF!</definedName>
    <definedName name="GINVERSION" localSheetId="3">#REF!</definedName>
    <definedName name="GINVERSION">#REF!</definedName>
    <definedName name="GOBIERNOCRECIM" localSheetId="2">#REF!</definedName>
    <definedName name="GOBIERNOCRECIM" localSheetId="3">#REF!</definedName>
    <definedName name="GOBIERNOCRECIM">#REF!</definedName>
    <definedName name="GOBIERNOPESOS" localSheetId="2">#REF!</definedName>
    <definedName name="GOBIERNOPESOS" localSheetId="3">#REF!</definedName>
    <definedName name="GOBIERNOPESOS">#REF!</definedName>
    <definedName name="GOBIERNOPIB" localSheetId="2">#REF!</definedName>
    <definedName name="GOBIERNOPIB" localSheetId="3">#REF!</definedName>
    <definedName name="GOBIERNOPIB">#REF!</definedName>
    <definedName name="grado" localSheetId="2">#REF!</definedName>
    <definedName name="grado" localSheetId="3">#REF!</definedName>
    <definedName name="grado">#REF!</definedName>
    <definedName name="GREFORMASRESUM1" localSheetId="2">#REF!</definedName>
    <definedName name="GREFORMASRESUM1" localSheetId="3">#REF!</definedName>
    <definedName name="GREFORMASRESUM1">#REF!</definedName>
    <definedName name="GREFORMASRESUM2" localSheetId="2">#REF!</definedName>
    <definedName name="GREFORMASRESUM2" localSheetId="3">#REF!</definedName>
    <definedName name="GREFORMASRESUM2">#REF!</definedName>
    <definedName name="GREFORMASRESUM3" localSheetId="2">#REF!</definedName>
    <definedName name="GREFORMASRESUM3" localSheetId="3">#REF!</definedName>
    <definedName name="GREFORMASRESUM3">#REF!</definedName>
    <definedName name="horext" localSheetId="2">#REF!</definedName>
    <definedName name="horext" localSheetId="3">#REF!</definedName>
    <definedName name="horext">#REF!</definedName>
    <definedName name="I" localSheetId="2">#REF!</definedName>
    <definedName name="I" localSheetId="3">#REF!</definedName>
    <definedName name="I">#REF!</definedName>
    <definedName name="I_ORDENAMIENTO_AMBIENTAL_DEL_TERRITORIO_Y_PLANEACIÓN_AMBIENTAL_PARTICIPATIVA" localSheetId="2">#REF!</definedName>
    <definedName name="I_ORDENAMIENTO_AMBIENTAL_DEL_TERRITORIO_Y_PLANEACIÓN_AMBIENTAL_PARTICIPATIVA" localSheetId="3">#REF!</definedName>
    <definedName name="I_ORDENAMIENTO_AMBIENTAL_DEL_TERRITORIO_Y_PLANEACIÓN_AMBIENTAL_PARTICIPATIVA">#REF!</definedName>
    <definedName name="icbf" localSheetId="2">#REF!</definedName>
    <definedName name="icbf" localSheetId="3">#REF!</definedName>
    <definedName name="icbf">#REF!</definedName>
    <definedName name="II_INTEGRACIÓN_DE_LA_INFORMACIÓN_EL_CONOCIMIENTO_Y_LA_COMUNICACIÓN_PARA_LA_TOMA_DE_DECISIONES_Y_LA_PARTICIPACIÓN_CIUDADANA" localSheetId="2">#REF!</definedName>
    <definedName name="II_INTEGRACIÓN_DE_LA_INFORMACIÓN_EL_CONOCIMIENTO_Y_LA_COMUNICACIÓN_PARA_LA_TOMA_DE_DECISIONES_Y_LA_PARTICIPACIÓN_CIUDADANA" localSheetId="3">#REF!</definedName>
    <definedName name="II_INTEGRACIÓN_DE_LA_INFORMACIÓN_EL_CONOCIMIENTO_Y_LA_COMUNICACIÓN_PARA_LA_TOMA_DE_DECISIONES_Y_LA_PARTICIPACIÓN_CIUDADANA">#REF!</definedName>
    <definedName name="III_ADMINISTRACIÓN_INTEGRAL_DEL_PATRIMONIO_AMBIENTAL" localSheetId="2">#REF!</definedName>
    <definedName name="III_ADMINISTRACIÓN_INTEGRAL_DEL_PATRIMONIO_AMBIENTAL" localSheetId="3">#REF!</definedName>
    <definedName name="III_ADMINISTRACIÓN_INTEGRAL_DEL_PATRIMONIO_AMBIENTAL">#REF!</definedName>
    <definedName name="IN00_" localSheetId="2">#REF!</definedName>
    <definedName name="IN00_" localSheetId="3">#REF!</definedName>
    <definedName name="IN00_">#REF!</definedName>
    <definedName name="IN93_" localSheetId="2">#REF!</definedName>
    <definedName name="IN93_" localSheetId="3">#REF!</definedName>
    <definedName name="IN93_">#REF!</definedName>
    <definedName name="IN94_" localSheetId="2">#REF!</definedName>
    <definedName name="IN94_" localSheetId="3">#REF!</definedName>
    <definedName name="IN94_">#REF!</definedName>
    <definedName name="IN95_" localSheetId="2">#REF!</definedName>
    <definedName name="IN95_" localSheetId="3">#REF!</definedName>
    <definedName name="IN95_">#REF!</definedName>
    <definedName name="IN96_" localSheetId="2">#REF!</definedName>
    <definedName name="IN96_" localSheetId="3">#REF!</definedName>
    <definedName name="IN96_">#REF!</definedName>
    <definedName name="IN97_" localSheetId="2">#REF!</definedName>
    <definedName name="IN97_" localSheetId="3">#REF!</definedName>
    <definedName name="IN97_">#REF!</definedName>
    <definedName name="IN98_" localSheetId="2">#REF!</definedName>
    <definedName name="IN98_" localSheetId="3">#REF!</definedName>
    <definedName name="IN98_">#REF!</definedName>
    <definedName name="IN99_" localSheetId="2">#REF!</definedName>
    <definedName name="IN99_" localSheetId="3">#REF!</definedName>
    <definedName name="IN99_">#REF!</definedName>
    <definedName name="INCGG00_" localSheetId="2">#REF!</definedName>
    <definedName name="INCGG00_" localSheetId="3">#REF!</definedName>
    <definedName name="INCGG00_">#REF!</definedName>
    <definedName name="INCGG93_" localSheetId="2">#REF!</definedName>
    <definedName name="INCGG93_" localSheetId="3">#REF!</definedName>
    <definedName name="INCGG93_">#REF!</definedName>
    <definedName name="INCGG94_" localSheetId="2">#REF!</definedName>
    <definedName name="INCGG94_" localSheetId="3">#REF!</definedName>
    <definedName name="INCGG94_">#REF!</definedName>
    <definedName name="INCGG95_" localSheetId="2">#REF!</definedName>
    <definedName name="INCGG95_" localSheetId="3">#REF!</definedName>
    <definedName name="INCGG95_">#REF!</definedName>
    <definedName name="INCGG96_" localSheetId="2">#REF!</definedName>
    <definedName name="INCGG96_" localSheetId="3">#REF!</definedName>
    <definedName name="INCGG96_">#REF!</definedName>
    <definedName name="INCGG97_" localSheetId="2">#REF!</definedName>
    <definedName name="INCGG97_" localSheetId="3">#REF!</definedName>
    <definedName name="INCGG97_">#REF!</definedName>
    <definedName name="INCGG98_" localSheetId="2">#REF!</definedName>
    <definedName name="INCGG98_" localSheetId="3">#REF!</definedName>
    <definedName name="INCGG98_">#REF!</definedName>
    <definedName name="INCGG99_" localSheetId="2">#REF!</definedName>
    <definedName name="INCGG99_" localSheetId="3">#REF!</definedName>
    <definedName name="INCGG99_">#REF!</definedName>
    <definedName name="INCSP00_" localSheetId="2">#REF!</definedName>
    <definedName name="INCSP00_" localSheetId="3">#REF!</definedName>
    <definedName name="INCSP00_">#REF!</definedName>
    <definedName name="INCSP93_" localSheetId="2">#REF!</definedName>
    <definedName name="INCSP93_" localSheetId="3">#REF!</definedName>
    <definedName name="INCSP93_">#REF!</definedName>
    <definedName name="INCSP94_" localSheetId="2">#REF!</definedName>
    <definedName name="INCSP94_" localSheetId="3">#REF!</definedName>
    <definedName name="INCSP94_">#REF!</definedName>
    <definedName name="INCSP95_" localSheetId="2">#REF!</definedName>
    <definedName name="INCSP95_" localSheetId="3">#REF!</definedName>
    <definedName name="INCSP95_">#REF!</definedName>
    <definedName name="INCSP96_" localSheetId="2">#REF!</definedName>
    <definedName name="INCSP96_" localSheetId="3">#REF!</definedName>
    <definedName name="INCSP96_">#REF!</definedName>
    <definedName name="INCSP97_" localSheetId="2">#REF!</definedName>
    <definedName name="INCSP97_" localSheetId="3">#REF!</definedName>
    <definedName name="INCSP97_">#REF!</definedName>
    <definedName name="INCSP98_" localSheetId="2">#REF!</definedName>
    <definedName name="INCSP98_" localSheetId="3">#REF!</definedName>
    <definedName name="INCSP98_">#REF!</definedName>
    <definedName name="INCSP99_" localSheetId="2">#REF!</definedName>
    <definedName name="INCSP99_" localSheetId="3">#REF!</definedName>
    <definedName name="INCSP99_">#REF!</definedName>
    <definedName name="INCTRAN00_" localSheetId="2">#REF!</definedName>
    <definedName name="INCTRAN00_" localSheetId="3">#REF!</definedName>
    <definedName name="INCTRAN00_">#REF!</definedName>
    <definedName name="INCTRAN93_" localSheetId="2">#REF!</definedName>
    <definedName name="INCTRAN93_" localSheetId="3">#REF!</definedName>
    <definedName name="INCTRAN93_">#REF!</definedName>
    <definedName name="INCTRAN94_" localSheetId="2">#REF!</definedName>
    <definedName name="INCTRAN94_" localSheetId="3">#REF!</definedName>
    <definedName name="INCTRAN94_">#REF!</definedName>
    <definedName name="INCTRAN95_" localSheetId="2">#REF!</definedName>
    <definedName name="INCTRAN95_" localSheetId="3">#REF!</definedName>
    <definedName name="INCTRAN95_">#REF!</definedName>
    <definedName name="INCTRAN96_" localSheetId="2">#REF!</definedName>
    <definedName name="INCTRAN96_" localSheetId="3">#REF!</definedName>
    <definedName name="INCTRAN96_">#REF!</definedName>
    <definedName name="INCTRAN97_" localSheetId="2">#REF!</definedName>
    <definedName name="INCTRAN97_" localSheetId="3">#REF!</definedName>
    <definedName name="INCTRAN97_">#REF!</definedName>
    <definedName name="INCTRAN98_" localSheetId="2">#REF!</definedName>
    <definedName name="INCTRAN98_" localSheetId="3">#REF!</definedName>
    <definedName name="INCTRAN98_">#REF!</definedName>
    <definedName name="INCTRAN99_" localSheetId="2">#REF!</definedName>
    <definedName name="INCTRAN99_" localSheetId="3">#REF!</definedName>
    <definedName name="INCTRAN99_">#REF!</definedName>
    <definedName name="indvac" localSheetId="2">#REF!</definedName>
    <definedName name="indvac" localSheetId="3">#REF!</definedName>
    <definedName name="indvac">#REF!</definedName>
    <definedName name="indvao" localSheetId="2">#REF!</definedName>
    <definedName name="indvao" localSheetId="3">#REF!</definedName>
    <definedName name="indvao">#REF!</definedName>
    <definedName name="INFOR" localSheetId="2">#REF!</definedName>
    <definedName name="INFOR" localSheetId="3">#REF!</definedName>
    <definedName name="INFOR">#REF!</definedName>
    <definedName name="INGRESOS" localSheetId="2">#REF!</definedName>
    <definedName name="INGRESOS" localSheetId="3">#REF!</definedName>
    <definedName name="INGRESOS">#REF!</definedName>
    <definedName name="INGRESOS_DE_LA_NACION__1996_REAL__1997_ESTIMACION_Y_1998_PROYECCION" localSheetId="2">#REF!</definedName>
    <definedName name="INGRESOS_DE_LA_NACION__1996_REAL__1997_ESTIMACION_Y_1998_PROYECCION" localSheetId="3">#REF!</definedName>
    <definedName name="INGRESOS_DE_LA_NACION__1996_REAL__1997_ESTIMACION_Y_1998_PROYECCION">#REF!</definedName>
    <definedName name="ingresos97" localSheetId="2">#REF!</definedName>
    <definedName name="ingresos97" localSheetId="3">#REF!</definedName>
    <definedName name="ingresos97">#REF!</definedName>
    <definedName name="instec" localSheetId="2">#REF!</definedName>
    <definedName name="instec" localSheetId="3">#REF!</definedName>
    <definedName name="instec">#REF!</definedName>
    <definedName name="INVERSION" localSheetId="2">#REF!</definedName>
    <definedName name="INVERSION" localSheetId="3">#REF!</definedName>
    <definedName name="INVERSION">#REF!</definedName>
    <definedName name="IPP_20162" localSheetId="2">#REF!</definedName>
    <definedName name="IPP_20162" localSheetId="3">#REF!</definedName>
    <definedName name="IPP_20162">#REF!</definedName>
    <definedName name="IV_CONSTRUCCIÓN_DE_UNA_CULTURA_AMBIENTAL_RESPONSABLE_Y_ÉTICA" localSheetId="2">#REF!</definedName>
    <definedName name="IV_CONSTRUCCIÓN_DE_UNA_CULTURA_AMBIENTAL_RESPONSABLE_Y_ÉTICA" localSheetId="3">#REF!</definedName>
    <definedName name="IV_CONSTRUCCIÓN_DE_UNA_CULTURA_AMBIENTAL_RESPONSABLE_Y_ÉTICA">#REF!</definedName>
    <definedName name="IX_DESARROLLO_ADMINISTRATIVO_Y_FORTALECIMIENTO_INSTITUCIONAL" localSheetId="2">#REF!</definedName>
    <definedName name="IX_DESARROLLO_ADMINISTRATIVO_Y_FORTALECIMIENTO_INSTITUCIONAL" localSheetId="3">#REF!</definedName>
    <definedName name="IX_DESARROLLO_ADMINISTRATIVO_Y_FORTALECIMIENTO_INSTITUCIONAL">#REF!</definedName>
    <definedName name="jjj"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jj"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j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KBALANCEVSFMI" localSheetId="2">#REF!</definedName>
    <definedName name="KBALANCEVSFMI" localSheetId="3">#REF!</definedName>
    <definedName name="KBALANCEVSFMI">#REF!</definedName>
    <definedName name="liqui" localSheetId="2">#REF!</definedName>
    <definedName name="liqui" localSheetId="3">#REF!</definedName>
    <definedName name="liqui">#REF!</definedName>
    <definedName name="liquidacion97" localSheetId="2">'[22]LIQUI-TRANSF'!#REF!</definedName>
    <definedName name="liquidacion97" localSheetId="3">'[22]LIQUI-TRANSF'!#REF!</definedName>
    <definedName name="liquidacion97">'[22]LIQUI-TRANSF'!#REF!</definedName>
    <definedName name="LPORTADASECTOR" localSheetId="2">#REF!</definedName>
    <definedName name="LPORTADASECTOR" localSheetId="3">#REF!</definedName>
    <definedName name="LPORTADASECTOR">#REF!</definedName>
    <definedName name="M">[23]Datos!$F$34</definedName>
    <definedName name="METROCRECIM" localSheetId="2">#REF!</definedName>
    <definedName name="METROCRECIM" localSheetId="3">#REF!</definedName>
    <definedName name="METROCRECIM">#REF!</definedName>
    <definedName name="METROPESOS" localSheetId="2">#REF!</definedName>
    <definedName name="METROPESOS" localSheetId="3">#REF!</definedName>
    <definedName name="METROPESOS">#REF!</definedName>
    <definedName name="METROPIB" localSheetId="2">#REF!</definedName>
    <definedName name="METROPIB" localSheetId="3">#REF!</definedName>
    <definedName name="METROPIB">#REF!</definedName>
    <definedName name="MINISTRO" localSheetId="2">'[24]CUA1-3'!#REF!</definedName>
    <definedName name="MINISTRO" localSheetId="3">'[24]CUA1-3'!#REF!</definedName>
    <definedName name="MINISTRO">'[24]CUA1-3'!#REF!</definedName>
    <definedName name="MIOS" localSheetId="2">#REF!</definedName>
    <definedName name="MIOS" localSheetId="3">#REF!</definedName>
    <definedName name="MIOS">#REF!</definedName>
    <definedName name="MISIONAL" localSheetId="2" hidden="1">#REF!</definedName>
    <definedName name="MISIONAL" localSheetId="3" hidden="1">#REF!</definedName>
    <definedName name="MISIONAL" hidden="1">#REF!</definedName>
    <definedName name="NACION" localSheetId="2">#REF!</definedName>
    <definedName name="NACION" localSheetId="3">#REF!</definedName>
    <definedName name="NACION">#REF!</definedName>
    <definedName name="nivcar" localSheetId="2">#REF!</definedName>
    <definedName name="nivcar" localSheetId="3">#REF!</definedName>
    <definedName name="nivcar">#REF!</definedName>
    <definedName name="NOINCLUIDCRECIM" localSheetId="2">#REF!</definedName>
    <definedName name="NOINCLUIDCRECIM" localSheetId="3">#REF!</definedName>
    <definedName name="NOINCLUIDCRECIM">#REF!</definedName>
    <definedName name="NOINCLUIPESOS" localSheetId="2">#REF!</definedName>
    <definedName name="NOINCLUIPESOS" localSheetId="3">#REF!</definedName>
    <definedName name="NOINCLUIPESOS">#REF!</definedName>
    <definedName name="nomcar" localSheetId="2">#REF!</definedName>
    <definedName name="nomcar" localSheetId="3">#REF!</definedName>
    <definedName name="nomcar">#REF!</definedName>
    <definedName name="NOVDEUDAFLOTANTE" localSheetId="2">#REF!</definedName>
    <definedName name="NOVDEUDAFLOTANTE" localSheetId="3">#REF!</definedName>
    <definedName name="NOVDEUDAFLOTANTE">#REF!</definedName>
    <definedName name="NOVEVOLREZAGO" localSheetId="2">#REF!</definedName>
    <definedName name="NOVEVOLREZAGO" localSheetId="3">#REF!</definedName>
    <definedName name="NOVEVOLREZAGO">#REF!</definedName>
    <definedName name="nuevo"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nuevo"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nuevo" hidden="1">{TRUE,TRUE,-2.75,-17.75,483,276.75,FALSE,TRUE,TRUE,TRUE,0,1,#N/A,4,#N/A,8.57142857142857,19.625,1,FALSE,FALSE,3,TRUE,1,FALSE,75,"Swvu.OPEF._.96.","ACwvu.OPEF._.96.",#N/A,FALSE,FALSE,1.88,0.787401575,0.39,0.6,1,"","",FALSE,FALSE,FALSE,FALSE,1,#N/A,1,1,"=R4C2:R117C13",FALSE,"Rwvu.OPEF._.96.",#N/A,FALSE,FALSE,FALSE,5,300,300,FALSE,FALSE,TRUE,TRUE,TRUE}</definedName>
    <definedName name="OE97B" localSheetId="2">#REF!</definedName>
    <definedName name="OE97B" localSheetId="3">#REF!</definedName>
    <definedName name="OE97B">#REF!</definedName>
    <definedName name="OEI">[17]LISTAS_SGR!$K$3:$M$18</definedName>
    <definedName name="OEPROY97" localSheetId="2">#REF!</definedName>
    <definedName name="OEPROY97" localSheetId="3">#REF!</definedName>
    <definedName name="OEPROY97">#REF!</definedName>
    <definedName name="opetesore00" localSheetId="2">#REF!</definedName>
    <definedName name="opetesore00" localSheetId="3">#REF!</definedName>
    <definedName name="opetesore00">#REF!</definedName>
    <definedName name="opetesore98" localSheetId="2">#REF!</definedName>
    <definedName name="opetesore98" localSheetId="3">#REF!</definedName>
    <definedName name="opetesore98">#REF!</definedName>
    <definedName name="opetesore99" localSheetId="2">#REF!</definedName>
    <definedName name="opetesore99" localSheetId="3">#REF!</definedName>
    <definedName name="opetesore99">#REF!</definedName>
    <definedName name="ORIGINAL" localSheetId="2">[12]DESPLEGABLES!#REF!</definedName>
    <definedName name="ORIGINAL" localSheetId="3">[12]DESPLEGABLES!#REF!</definedName>
    <definedName name="ORIGINAL">[12]DESPLEGABLES!#REF!</definedName>
    <definedName name="P">'[18]Pesos ingresos'!$C$2:$U$111</definedName>
    <definedName name="PAGOPROM00_" localSheetId="2">#REF!</definedName>
    <definedName name="PAGOPROM00_" localSheetId="3">#REF!</definedName>
    <definedName name="PAGOPROM00_">#REF!</definedName>
    <definedName name="PAGOPROM93_" localSheetId="2">#REF!</definedName>
    <definedName name="PAGOPROM93_" localSheetId="3">#REF!</definedName>
    <definedName name="PAGOPROM93_">#REF!</definedName>
    <definedName name="PAGOPROM94_" localSheetId="2">#REF!</definedName>
    <definedName name="PAGOPROM94_" localSheetId="3">#REF!</definedName>
    <definedName name="PAGOPROM94_">#REF!</definedName>
    <definedName name="PAGOPROM95_" localSheetId="2">#REF!</definedName>
    <definedName name="PAGOPROM95_" localSheetId="3">#REF!</definedName>
    <definedName name="PAGOPROM95_">#REF!</definedName>
    <definedName name="PAGOPROM96_" localSheetId="2">#REF!</definedName>
    <definedName name="PAGOPROM96_" localSheetId="3">#REF!</definedName>
    <definedName name="PAGOPROM96_">#REF!</definedName>
    <definedName name="PAGOPROM97_" localSheetId="2">#REF!</definedName>
    <definedName name="PAGOPROM97_" localSheetId="3">#REF!</definedName>
    <definedName name="PAGOPROM97_">#REF!</definedName>
    <definedName name="PAGOPROM98_" localSheetId="2">#REF!</definedName>
    <definedName name="PAGOPROM98_" localSheetId="3">#REF!</definedName>
    <definedName name="PAGOPROM98_">#REF!</definedName>
    <definedName name="PAGOPROM99_" localSheetId="2">#REF!</definedName>
    <definedName name="PAGOPROM99_" localSheetId="3">#REF!</definedName>
    <definedName name="PAGOPROM99_">#REF!</definedName>
    <definedName name="PARTICIPACIONES_1997___2000" localSheetId="2">'[24]CUA1-3'!#REF!</definedName>
    <definedName name="PARTICIPACIONES_1997___2000" localSheetId="3">'[24]CUA1-3'!#REF!</definedName>
    <definedName name="PARTICIPACIONES_1997___2000">'[24]CUA1-3'!#REF!</definedName>
    <definedName name="pe" localSheetId="2">#REF!</definedName>
    <definedName name="pe" localSheetId="3">#REF!</definedName>
    <definedName name="pe">#REF!</definedName>
    <definedName name="PERNOTEC00_" localSheetId="2">#REF!</definedName>
    <definedName name="PERNOTEC00_" localSheetId="3">#REF!</definedName>
    <definedName name="PERNOTEC00_">#REF!</definedName>
    <definedName name="PERNOTEC93_" localSheetId="2">#REF!</definedName>
    <definedName name="PERNOTEC93_" localSheetId="3">#REF!</definedName>
    <definedName name="PERNOTEC93_">#REF!</definedName>
    <definedName name="PERNOTEC94_" localSheetId="2">#REF!</definedName>
    <definedName name="PERNOTEC94_" localSheetId="3">#REF!</definedName>
    <definedName name="PERNOTEC94_">#REF!</definedName>
    <definedName name="PERNOTEC95_" localSheetId="2">#REF!</definedName>
    <definedName name="PERNOTEC95_" localSheetId="3">#REF!</definedName>
    <definedName name="PERNOTEC95_">#REF!</definedName>
    <definedName name="PERNOTEC96_" localSheetId="2">#REF!</definedName>
    <definedName name="PERNOTEC96_" localSheetId="3">#REF!</definedName>
    <definedName name="PERNOTEC96_">#REF!</definedName>
    <definedName name="PERNOTEC97_" localSheetId="2">#REF!</definedName>
    <definedName name="PERNOTEC97_" localSheetId="3">#REF!</definedName>
    <definedName name="PERNOTEC97_">#REF!</definedName>
    <definedName name="PERNOTEC98_" localSheetId="2">#REF!</definedName>
    <definedName name="PERNOTEC98_" localSheetId="3">#REF!</definedName>
    <definedName name="PERNOTEC98_">#REF!</definedName>
    <definedName name="PERNOTEC99_" localSheetId="2">#REF!</definedName>
    <definedName name="PERNOTEC99_" localSheetId="3">#REF!</definedName>
    <definedName name="PERNOTEC99_">#REF!</definedName>
    <definedName name="PEROTRA00_" localSheetId="2">#REF!</definedName>
    <definedName name="PEROTRA00_" localSheetId="3">#REF!</definedName>
    <definedName name="PEROTRA00_">#REF!</definedName>
    <definedName name="PEROTRA93_" localSheetId="2">#REF!</definedName>
    <definedName name="PEROTRA93_" localSheetId="3">#REF!</definedName>
    <definedName name="PEROTRA93_">#REF!</definedName>
    <definedName name="PEROTRA94_" localSheetId="2">#REF!</definedName>
    <definedName name="PEROTRA94_" localSheetId="3">#REF!</definedName>
    <definedName name="PEROTRA94_">#REF!</definedName>
    <definedName name="PEROTRA95_" localSheetId="2">#REF!</definedName>
    <definedName name="PEROTRA95_" localSheetId="3">#REF!</definedName>
    <definedName name="PEROTRA95_">#REF!</definedName>
    <definedName name="PEROTRA96_" localSheetId="2">#REF!</definedName>
    <definedName name="PEROTRA96_" localSheetId="3">#REF!</definedName>
    <definedName name="PEROTRA96_">#REF!</definedName>
    <definedName name="PEROTRA97_" localSheetId="2">#REF!</definedName>
    <definedName name="PEROTRA97_" localSheetId="3">#REF!</definedName>
    <definedName name="PEROTRA97_">#REF!</definedName>
    <definedName name="PEROTRA98_" localSheetId="2">#REF!</definedName>
    <definedName name="PEROTRA98_" localSheetId="3">#REF!</definedName>
    <definedName name="PEROTRA98_">#REF!</definedName>
    <definedName name="PEROTRA99_" localSheetId="2">#REF!</definedName>
    <definedName name="PEROTRA99_" localSheetId="3">#REF!</definedName>
    <definedName name="PEROTRA99_">#REF!</definedName>
    <definedName name="PERTRANS00_" localSheetId="2">#REF!</definedName>
    <definedName name="PERTRANS00_" localSheetId="3">#REF!</definedName>
    <definedName name="PERTRANS00_">#REF!</definedName>
    <definedName name="PERTRANS93_" localSheetId="2">#REF!</definedName>
    <definedName name="PERTRANS93_" localSheetId="3">#REF!</definedName>
    <definedName name="PERTRANS93_">#REF!</definedName>
    <definedName name="PERTRANS94_" localSheetId="2">#REF!</definedName>
    <definedName name="PERTRANS94_" localSheetId="3">#REF!</definedName>
    <definedName name="PERTRANS94_">#REF!</definedName>
    <definedName name="PERTRANS95_" localSheetId="2">#REF!</definedName>
    <definedName name="PERTRANS95_" localSheetId="3">#REF!</definedName>
    <definedName name="PERTRANS95_">#REF!</definedName>
    <definedName name="PERTRANS96_" localSheetId="2">#REF!</definedName>
    <definedName name="PERTRANS96_" localSheetId="3">#REF!</definedName>
    <definedName name="PERTRANS96_">#REF!</definedName>
    <definedName name="PERTRANS97_" localSheetId="2">#REF!</definedName>
    <definedName name="PERTRANS97_" localSheetId="3">#REF!</definedName>
    <definedName name="PERTRANS97_">#REF!</definedName>
    <definedName name="PERTRANS98_" localSheetId="2">#REF!</definedName>
    <definedName name="PERTRANS98_" localSheetId="3">#REF!</definedName>
    <definedName name="PERTRANS98_">#REF!</definedName>
    <definedName name="PERTRANS99_" localSheetId="2">#REF!</definedName>
    <definedName name="PERTRANS99_" localSheetId="3">#REF!</definedName>
    <definedName name="PERTRANS99_">#REF!</definedName>
    <definedName name="PIB" localSheetId="2">#REF!</definedName>
    <definedName name="PIB" localSheetId="3">#REF!</definedName>
    <definedName name="PIB">#REF!</definedName>
    <definedName name="PIB00">[3]SUPUESTOS!$O$47</definedName>
    <definedName name="planta" localSheetId="2">#REF!</definedName>
    <definedName name="planta" localSheetId="3">#REF!</definedName>
    <definedName name="planta">#REF!</definedName>
    <definedName name="PPTO97" localSheetId="2">#REF!</definedName>
    <definedName name="PPTO97" localSheetId="3">#REF!</definedName>
    <definedName name="PPTO97">#REF!</definedName>
    <definedName name="PRESUPUESTO__1998" localSheetId="2">#REF!</definedName>
    <definedName name="PRESUPUESTO__1998" localSheetId="3">#REF!</definedName>
    <definedName name="PRESUPUESTO__1998">#REF!</definedName>
    <definedName name="presupuestos" localSheetId="2">#REF!</definedName>
    <definedName name="presupuestos" localSheetId="3">#REF!</definedName>
    <definedName name="presupuestos">#REF!</definedName>
    <definedName name="prevarp" localSheetId="2">#REF!</definedName>
    <definedName name="prevarp" localSheetId="3">#REF!</definedName>
    <definedName name="prevarp">#REF!</definedName>
    <definedName name="prevpen" localSheetId="2">#REF!</definedName>
    <definedName name="prevpen" localSheetId="3">#REF!</definedName>
    <definedName name="prevpen">#REF!</definedName>
    <definedName name="prevsal" localSheetId="2">#REF!</definedName>
    <definedName name="prevsal" localSheetId="3">#REF!</definedName>
    <definedName name="prevsal">#REF!</definedName>
    <definedName name="primant" localSheetId="2">#REF!</definedName>
    <definedName name="primant" localSheetId="3">#REF!</definedName>
    <definedName name="primant">#REF!</definedName>
    <definedName name="primfas" localSheetId="2">#REF!</definedName>
    <definedName name="primfas" localSheetId="3">#REF!</definedName>
    <definedName name="primfas">#REF!</definedName>
    <definedName name="primfns" localSheetId="2">#REF!</definedName>
    <definedName name="primfns" localSheetId="3">#REF!</definedName>
    <definedName name="primfns">#REF!</definedName>
    <definedName name="primnav" localSheetId="2">#REF!</definedName>
    <definedName name="primnav" localSheetId="3">#REF!</definedName>
    <definedName name="primnav">#REF!</definedName>
    <definedName name="primniv" localSheetId="2">#REF!</definedName>
    <definedName name="primniv" localSheetId="3">#REF!</definedName>
    <definedName name="primniv">#REF!</definedName>
    <definedName name="primser" localSheetId="2">#REF!</definedName>
    <definedName name="primser" localSheetId="3">#REF!</definedName>
    <definedName name="primser">#REF!</definedName>
    <definedName name="primtec" localSheetId="2">#REF!</definedName>
    <definedName name="primtec" localSheetId="3">#REF!</definedName>
    <definedName name="primtec">#REF!</definedName>
    <definedName name="primtecfac" localSheetId="2">#REF!</definedName>
    <definedName name="primtecfac" localSheetId="3">#REF!</definedName>
    <definedName name="primtecfac">#REF!</definedName>
    <definedName name="primtecnfac" localSheetId="2">#REF!</definedName>
    <definedName name="primtecnfac" localSheetId="3">#REF!</definedName>
    <definedName name="primtecnfac">#REF!</definedName>
    <definedName name="primvac" localSheetId="2">#REF!</definedName>
    <definedName name="primvac" localSheetId="3">#REF!</definedName>
    <definedName name="primvac">#REF!</definedName>
    <definedName name="programas" localSheetId="2">#REF!</definedName>
    <definedName name="programas" localSheetId="3">#REF!</definedName>
    <definedName name="programas">#REF!</definedName>
    <definedName name="PROPIOS" localSheetId="2">#REF!</definedName>
    <definedName name="PROPIOS" localSheetId="3">#REF!</definedName>
    <definedName name="PROPIOS">#REF!</definedName>
    <definedName name="Provisión" localSheetId="2">#REF!</definedName>
    <definedName name="Provisión" localSheetId="3">#REF!</definedName>
    <definedName name="Provisión">#REF!</definedName>
    <definedName name="proyectos">'[19]Lista proyectos'!$A$2:$B$38</definedName>
    <definedName name="prueba" localSheetId="2">[3]SUPUESTOS!#REF!</definedName>
    <definedName name="prueba" localSheetId="3">[3]SUPUESTOS!#REF!</definedName>
    <definedName name="prueba">[3]SUPUESTOS!#REF!</definedName>
    <definedName name="pyd">'[18]P+D ingresos'!$C$1:$U$111</definedName>
    <definedName name="rango1" localSheetId="2">#REF!</definedName>
    <definedName name="rango1" localSheetId="3">#REF!</definedName>
    <definedName name="rango1">#REF!</definedName>
    <definedName name="re" localSheetId="2">#REF!</definedName>
    <definedName name="re" localSheetId="3">#REF!</definedName>
    <definedName name="re">#REF!</definedName>
    <definedName name="RECALCULO" localSheetId="2">[15]RESUMEN!#REF!</definedName>
    <definedName name="RECALCULO" localSheetId="3">[15]RESUMEN!#REF!</definedName>
    <definedName name="RECALCULO">[15]RESUMEN!#REF!</definedName>
    <definedName name="RECAPRO00_" localSheetId="2">#REF!</definedName>
    <definedName name="RECAPRO00_" localSheetId="3">#REF!</definedName>
    <definedName name="RECAPRO00_">#REF!</definedName>
    <definedName name="RECAPRO93_" localSheetId="2">#REF!</definedName>
    <definedName name="RECAPRO93_" localSheetId="3">#REF!</definedName>
    <definedName name="RECAPRO93_">#REF!</definedName>
    <definedName name="RECAPRO94_" localSheetId="2">#REF!</definedName>
    <definedName name="RECAPRO94_" localSheetId="3">#REF!</definedName>
    <definedName name="RECAPRO94_">#REF!</definedName>
    <definedName name="RECAPRO95_" localSheetId="2">#REF!</definedName>
    <definedName name="RECAPRO95_" localSheetId="3">#REF!</definedName>
    <definedName name="RECAPRO95_">#REF!</definedName>
    <definedName name="RECAPRO96_" localSheetId="2">#REF!</definedName>
    <definedName name="RECAPRO96_" localSheetId="3">#REF!</definedName>
    <definedName name="RECAPRO96_">#REF!</definedName>
    <definedName name="RECAPRO97_" localSheetId="2">#REF!</definedName>
    <definedName name="RECAPRO97_" localSheetId="3">#REF!</definedName>
    <definedName name="RECAPRO97_">#REF!</definedName>
    <definedName name="RECAPRO98_" localSheetId="2">#REF!</definedName>
    <definedName name="RECAPRO98_" localSheetId="3">#REF!</definedName>
    <definedName name="RECAPRO98_">#REF!</definedName>
    <definedName name="RECAPRO99_" localSheetId="2">#REF!</definedName>
    <definedName name="RECAPRO99_" localSheetId="3">#REF!</definedName>
    <definedName name="RECAPRO99_">#REF!</definedName>
    <definedName name="Recibo_Caja" localSheetId="2">#REF!</definedName>
    <definedName name="Recibo_Caja" localSheetId="3">#REF!</definedName>
    <definedName name="Recibo_Caja">#REF!</definedName>
    <definedName name="RECURSOS">[17]LISTAS_SGR!$G$3:$I$5</definedName>
    <definedName name="REGIONALCRECIM" localSheetId="2">#REF!</definedName>
    <definedName name="REGIONALCRECIM" localSheetId="3">#REF!</definedName>
    <definedName name="REGIONALCRECIM">#REF!</definedName>
    <definedName name="REGIONALPESOS" localSheetId="2">#REF!</definedName>
    <definedName name="REGIONALPESOS" localSheetId="3">#REF!</definedName>
    <definedName name="REGIONALPESOS">#REF!</definedName>
    <definedName name="REGIONALPIB" localSheetId="2">#REF!</definedName>
    <definedName name="REGIONALPIB" localSheetId="3">#REF!</definedName>
    <definedName name="REGIONALPIB">#REF!</definedName>
    <definedName name="REQUERIDOS" localSheetId="2">'[22]LIQUI-TRANSF'!#REF!</definedName>
    <definedName name="REQUERIDOS" localSheetId="3">'[22]LIQUI-TRANSF'!#REF!</definedName>
    <definedName name="REQUERIDOS">'[22]LIQUI-TRANSF'!#REF!</definedName>
    <definedName name="RESTO" localSheetId="2">#REF!</definedName>
    <definedName name="RESTO" localSheetId="3">#REF!</definedName>
    <definedName name="RESTO">#REF!</definedName>
    <definedName name="RESTOCRECIM" localSheetId="2">#REF!</definedName>
    <definedName name="RESTOCRECIM" localSheetId="3">#REF!</definedName>
    <definedName name="RESTOCRECIM">#REF!</definedName>
    <definedName name="RESTOPESOS" localSheetId="2">#REF!</definedName>
    <definedName name="RESTOPESOS" localSheetId="3">#REF!</definedName>
    <definedName name="RESTOPESOS">#REF!</definedName>
    <definedName name="RESTOPIB" localSheetId="2">#REF!</definedName>
    <definedName name="RESTOPIB" localSheetId="3">#REF!</definedName>
    <definedName name="RESTOPIB">#REF!</definedName>
    <definedName name="RESUMIDO" localSheetId="2">#REF!</definedName>
    <definedName name="RESUMIDO" localSheetId="3">#REF!</definedName>
    <definedName name="RESUMIDO">#REF!</definedName>
    <definedName name="rezago" localSheetId="2">#REF!</definedName>
    <definedName name="rezago" localSheetId="3">#REF!</definedName>
    <definedName name="rezago">#REF!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aldo_Fac" localSheetId="2">#REF!</definedName>
    <definedName name="Saldo_Fac" localSheetId="3">#REF!</definedName>
    <definedName name="Saldo_Fac">#REF!</definedName>
    <definedName name="SALIR" localSheetId="2">[15]RESUMEN!#REF!</definedName>
    <definedName name="SALIR" localSheetId="3">[15]RESUMEN!#REF!</definedName>
    <definedName name="SALIR">[15]RESUMEN!#REF!</definedName>
    <definedName name="seccion" localSheetId="2">#REF!</definedName>
    <definedName name="seccion" localSheetId="3">#REF!</definedName>
    <definedName name="seccion">#REF!</definedName>
    <definedName name="SEGSOCIALCRECIM" localSheetId="2">#REF!</definedName>
    <definedName name="SEGSOCIALCRECIM" localSheetId="3">#REF!</definedName>
    <definedName name="SEGSOCIALCRECIM">#REF!</definedName>
    <definedName name="SEGSOCIALPESOS" localSheetId="2">#REF!</definedName>
    <definedName name="SEGSOCIALPESOS" localSheetId="3">#REF!</definedName>
    <definedName name="SEGSOCIALPESOS">#REF!</definedName>
    <definedName name="SEGSOCIALPIB" localSheetId="2">#REF!</definedName>
    <definedName name="SEGSOCIALPIB" localSheetId="3">#REF!</definedName>
    <definedName name="SEGSOCIALPIB">#REF!</definedName>
    <definedName name="sena" localSheetId="2">#REF!</definedName>
    <definedName name="sena" localSheetId="3">#REF!</definedName>
    <definedName name="sena">#REF!</definedName>
    <definedName name="SENA1" localSheetId="2">#REF!</definedName>
    <definedName name="SENA1" localSheetId="3">#REF!</definedName>
    <definedName name="SENA1">#REF!</definedName>
    <definedName name="SENDEMANDA00_" localSheetId="2">#REF!</definedName>
    <definedName name="SENDEMANDA00_" localSheetId="3">#REF!</definedName>
    <definedName name="SENDEMANDA00_">#REF!</definedName>
    <definedName name="SENDEMANDA93_" localSheetId="2">#REF!</definedName>
    <definedName name="SENDEMANDA93_" localSheetId="3">#REF!</definedName>
    <definedName name="SENDEMANDA93_">#REF!</definedName>
    <definedName name="SENDEMANDA94_" localSheetId="2">#REF!</definedName>
    <definedName name="SENDEMANDA94_" localSheetId="3">#REF!</definedName>
    <definedName name="SENDEMANDA94_">#REF!</definedName>
    <definedName name="SENDEMANDA95_" localSheetId="2">#REF!</definedName>
    <definedName name="SENDEMANDA95_" localSheetId="3">#REF!</definedName>
    <definedName name="SENDEMANDA95_">#REF!</definedName>
    <definedName name="SENDEMANDA96_" localSheetId="2">#REF!</definedName>
    <definedName name="SENDEMANDA96_" localSheetId="3">#REF!</definedName>
    <definedName name="SENDEMANDA96_">#REF!</definedName>
    <definedName name="SENDEMANDA97_" localSheetId="2">#REF!</definedName>
    <definedName name="SENDEMANDA97_" localSheetId="3">#REF!</definedName>
    <definedName name="SENDEMANDA97_">#REF!</definedName>
    <definedName name="SENDEMANDA98_" localSheetId="2">#REF!</definedName>
    <definedName name="SENDEMANDA98_" localSheetId="3">#REF!</definedName>
    <definedName name="SENDEMANDA98_">#REF!</definedName>
    <definedName name="SENDEMANDA99_" localSheetId="2">#REF!</definedName>
    <definedName name="SENDEMANDA99_" localSheetId="3">#REF!</definedName>
    <definedName name="SENDEMANDA99_">#REF!</definedName>
    <definedName name="SENPERDIDAS00_" localSheetId="2">#REF!</definedName>
    <definedName name="SENPERDIDAS00_" localSheetId="3">#REF!</definedName>
    <definedName name="SENPERDIDAS00_">#REF!</definedName>
    <definedName name="SENPERDIDAS93_" localSheetId="2">#REF!</definedName>
    <definedName name="SENPERDIDAS93_" localSheetId="3">#REF!</definedName>
    <definedName name="SENPERDIDAS93_">#REF!</definedName>
    <definedName name="SENPERDIDAS94_" localSheetId="2">#REF!</definedName>
    <definedName name="SENPERDIDAS94_" localSheetId="3">#REF!</definedName>
    <definedName name="SENPERDIDAS94_">#REF!</definedName>
    <definedName name="SENPERDIDAS95_" localSheetId="2">#REF!</definedName>
    <definedName name="SENPERDIDAS95_" localSheetId="3">#REF!</definedName>
    <definedName name="SENPERDIDAS95_">#REF!</definedName>
    <definedName name="SENPERDIDAS96_" localSheetId="2">#REF!</definedName>
    <definedName name="SENPERDIDAS96_" localSheetId="3">#REF!</definedName>
    <definedName name="SENPERDIDAS96_">#REF!</definedName>
    <definedName name="SENPERDIDAS97_" localSheetId="2">#REF!</definedName>
    <definedName name="SENPERDIDAS97_" localSheetId="3">#REF!</definedName>
    <definedName name="SENPERDIDAS97_">#REF!</definedName>
    <definedName name="SENPERDIDAS98_" localSheetId="2">#REF!</definedName>
    <definedName name="SENPERDIDAS98_" localSheetId="3">#REF!</definedName>
    <definedName name="SENPERDIDAS98_">#REF!</definedName>
    <definedName name="SENPERDIDAS99_" localSheetId="2">#REF!</definedName>
    <definedName name="SENPERDIDAS99_" localSheetId="3">#REF!</definedName>
    <definedName name="SENPERDIDAS99_">#REF!</definedName>
    <definedName name="SENRECAUDO00_" localSheetId="2">#REF!</definedName>
    <definedName name="SENRECAUDO00_" localSheetId="3">#REF!</definedName>
    <definedName name="SENRECAUDO00_">#REF!</definedName>
    <definedName name="SENRECAUDO93_" localSheetId="2">#REF!</definedName>
    <definedName name="SENRECAUDO93_" localSheetId="3">#REF!</definedName>
    <definedName name="SENRECAUDO93_">#REF!</definedName>
    <definedName name="SENRECAUDO94_" localSheetId="2">#REF!</definedName>
    <definedName name="SENRECAUDO94_" localSheetId="3">#REF!</definedName>
    <definedName name="SENRECAUDO94_">#REF!</definedName>
    <definedName name="SENRECAUDO95_" localSheetId="2">#REF!</definedName>
    <definedName name="SENRECAUDO95_" localSheetId="3">#REF!</definedName>
    <definedName name="SENRECAUDO95_">#REF!</definedName>
    <definedName name="SENRECAUDO96_" localSheetId="2">#REF!</definedName>
    <definedName name="SENRECAUDO96_" localSheetId="3">#REF!</definedName>
    <definedName name="SENRECAUDO96_">#REF!</definedName>
    <definedName name="SENRECAUDO97_" localSheetId="2">#REF!</definedName>
    <definedName name="SENRECAUDO97_" localSheetId="3">#REF!</definedName>
    <definedName name="SENRECAUDO97_">#REF!</definedName>
    <definedName name="SENRECAUDO98_" localSheetId="2">#REF!</definedName>
    <definedName name="SENRECAUDO98_" localSheetId="3">#REF!</definedName>
    <definedName name="SENRECAUDO98_">#REF!</definedName>
    <definedName name="SENRECAUDO99_" localSheetId="2">#REF!</definedName>
    <definedName name="SENRECAUDO99_" localSheetId="3">#REF!</definedName>
    <definedName name="SENRECAUDO99_">#REF!</definedName>
    <definedName name="SENSUPERAVIT00_" localSheetId="2">#REF!</definedName>
    <definedName name="SENSUPERAVIT00_" localSheetId="3">#REF!</definedName>
    <definedName name="SENSUPERAVIT00_">#REF!</definedName>
    <definedName name="SENSUPERAVIT93_" localSheetId="2">#REF!</definedName>
    <definedName name="SENSUPERAVIT93_" localSheetId="3">#REF!</definedName>
    <definedName name="SENSUPERAVIT93_">#REF!</definedName>
    <definedName name="SENSUPERAVIT94_" localSheetId="2">#REF!</definedName>
    <definedName name="SENSUPERAVIT94_" localSheetId="3">#REF!</definedName>
    <definedName name="SENSUPERAVIT94_">#REF!</definedName>
    <definedName name="SENSUPERAVIT95_" localSheetId="2">#REF!</definedName>
    <definedName name="SENSUPERAVIT95_" localSheetId="3">#REF!</definedName>
    <definedName name="SENSUPERAVIT95_">#REF!</definedName>
    <definedName name="SENSUPERAVIT96_" localSheetId="2">#REF!</definedName>
    <definedName name="SENSUPERAVIT96_" localSheetId="3">#REF!</definedName>
    <definedName name="SENSUPERAVIT96_">#REF!</definedName>
    <definedName name="SENSUPERAVIT97_" localSheetId="2">#REF!</definedName>
    <definedName name="SENSUPERAVIT97_" localSheetId="3">#REF!</definedName>
    <definedName name="SENSUPERAVIT97_">#REF!</definedName>
    <definedName name="SENSUPERAVIT98_" localSheetId="2">#REF!</definedName>
    <definedName name="SENSUPERAVIT98_" localSheetId="3">#REF!</definedName>
    <definedName name="SENSUPERAVIT98_">#REF!</definedName>
    <definedName name="SENSUPERAVIT99_" localSheetId="2">#REF!</definedName>
    <definedName name="SENSUPERAVIT99_" localSheetId="3">#REF!</definedName>
    <definedName name="SENSUPERAVIT99_">#REF!</definedName>
    <definedName name="SENTARIFA00_" localSheetId="2">#REF!</definedName>
    <definedName name="SENTARIFA00_" localSheetId="3">#REF!</definedName>
    <definedName name="SENTARIFA00_">#REF!</definedName>
    <definedName name="SENTARIFA93_" localSheetId="2">#REF!</definedName>
    <definedName name="SENTARIFA93_" localSheetId="3">#REF!</definedName>
    <definedName name="SENTARIFA93_">#REF!</definedName>
    <definedName name="SENTARIFA94_" localSheetId="2">#REF!</definedName>
    <definedName name="SENTARIFA94_" localSheetId="3">#REF!</definedName>
    <definedName name="SENTARIFA94_">#REF!</definedName>
    <definedName name="SENTARIFA95_" localSheetId="2">#REF!</definedName>
    <definedName name="SENTARIFA95_" localSheetId="3">#REF!</definedName>
    <definedName name="SENTARIFA95_">#REF!</definedName>
    <definedName name="SENTARIFA96_" localSheetId="2">#REF!</definedName>
    <definedName name="SENTARIFA96_" localSheetId="3">#REF!</definedName>
    <definedName name="SENTARIFA96_">#REF!</definedName>
    <definedName name="SENTARIFA97_" localSheetId="2">#REF!</definedName>
    <definedName name="SENTARIFA97_" localSheetId="3">#REF!</definedName>
    <definedName name="SENTARIFA97_">#REF!</definedName>
    <definedName name="SENTARIFA98_" localSheetId="2">#REF!</definedName>
    <definedName name="SENTARIFA98_" localSheetId="3">#REF!</definedName>
    <definedName name="SENTARIFA98_">#REF!</definedName>
    <definedName name="SENTARIFA99_" localSheetId="2">#REF!</definedName>
    <definedName name="SENTARIFA99_" localSheetId="3">#REF!</definedName>
    <definedName name="SENTARIFA99_">#REF!</definedName>
    <definedName name="SENVARDEM00_" localSheetId="2">#REF!</definedName>
    <definedName name="SENVARDEM00_" localSheetId="3">#REF!</definedName>
    <definedName name="SENVARDEM00_">#REF!</definedName>
    <definedName name="SENVARDEM93_" localSheetId="2">#REF!</definedName>
    <definedName name="SENVARDEM93_" localSheetId="3">#REF!</definedName>
    <definedName name="SENVARDEM93_">#REF!</definedName>
    <definedName name="SENVARDEM94_" localSheetId="2">#REF!</definedName>
    <definedName name="SENVARDEM94_" localSheetId="3">#REF!</definedName>
    <definedName name="SENVARDEM94_">#REF!</definedName>
    <definedName name="SENVARDEM95_" localSheetId="2">#REF!</definedName>
    <definedName name="SENVARDEM95_" localSheetId="3">#REF!</definedName>
    <definedName name="SENVARDEM95_">#REF!</definedName>
    <definedName name="SENVARDEM96_" localSheetId="2">#REF!</definedName>
    <definedName name="SENVARDEM96_" localSheetId="3">#REF!</definedName>
    <definedName name="SENVARDEM96_">#REF!</definedName>
    <definedName name="SENVARDEM97_" localSheetId="2">#REF!</definedName>
    <definedName name="SENVARDEM97_" localSheetId="3">#REF!</definedName>
    <definedName name="SENVARDEM97_">#REF!</definedName>
    <definedName name="SENVARDEM98_" localSheetId="2">#REF!</definedName>
    <definedName name="SENVARDEM98_" localSheetId="3">#REF!</definedName>
    <definedName name="SENVARDEM98_">#REF!</definedName>
    <definedName name="SENVARDEM99_" localSheetId="2">#REF!</definedName>
    <definedName name="SENVARDEM99_" localSheetId="3">#REF!</definedName>
    <definedName name="SENVARDEM99_">#REF!</definedName>
    <definedName name="SENVENTAS00_" localSheetId="2">#REF!</definedName>
    <definedName name="SENVENTAS00_" localSheetId="3">#REF!</definedName>
    <definedName name="SENVENTAS00_">#REF!</definedName>
    <definedName name="SENVENTAS93_" localSheetId="2">#REF!</definedName>
    <definedName name="SENVENTAS93_" localSheetId="3">#REF!</definedName>
    <definedName name="SENVENTAS93_">#REF!</definedName>
    <definedName name="SENVENTAS94_" localSheetId="2">#REF!</definedName>
    <definedName name="SENVENTAS94_" localSheetId="3">#REF!</definedName>
    <definedName name="SENVENTAS94_">#REF!</definedName>
    <definedName name="SENVENTAS95_" localSheetId="2">#REF!</definedName>
    <definedName name="SENVENTAS95_" localSheetId="3">#REF!</definedName>
    <definedName name="SENVENTAS95_">#REF!</definedName>
    <definedName name="SENVENTAS96_" localSheetId="2">#REF!</definedName>
    <definedName name="SENVENTAS96_" localSheetId="3">#REF!</definedName>
    <definedName name="SENVENTAS96_">#REF!</definedName>
    <definedName name="SENVENTAS97_" localSheetId="2">#REF!</definedName>
    <definedName name="SENVENTAS97_" localSheetId="3">#REF!</definedName>
    <definedName name="SENVENTAS97_">#REF!</definedName>
    <definedName name="SENVENTAS98_" localSheetId="2">#REF!</definedName>
    <definedName name="SENVENTAS98_" localSheetId="3">#REF!</definedName>
    <definedName name="SENVENTAS98_">#REF!</definedName>
    <definedName name="SENVENTAS99_" localSheetId="2">#REF!</definedName>
    <definedName name="SENVENTAS99_" localSheetId="3">#REF!</definedName>
    <definedName name="SENVENTAS99_">#REF!</definedName>
    <definedName name="SERVICIODEUDANACION" localSheetId="2">'[25]DETALLE-DEUDA'!#REF!</definedName>
    <definedName name="SERVICIODEUDANACION" localSheetId="3">'[25]DETALLE-DEUDA'!#REF!</definedName>
    <definedName name="SERVICIODEUDANACION">'[25]DETALLE-DEUDA'!#REF!</definedName>
    <definedName name="Servicios_personales" localSheetId="2">#REF!</definedName>
    <definedName name="Servicios_personales" localSheetId="3">#REF!</definedName>
    <definedName name="Servicios_personales">#REF!</definedName>
    <definedName name="SIT_FONDOS">[17]LISTAS_SGR!$S$3:$U$5</definedName>
    <definedName name="SORTEADO" localSheetId="2">#REF!</definedName>
    <definedName name="SORTEADO" localSheetId="3">#REF!</definedName>
    <definedName name="SORTEADO">#REF!</definedName>
    <definedName name="subtrn" localSheetId="2">#REF!</definedName>
    <definedName name="subtrn" localSheetId="3">#REF!</definedName>
    <definedName name="subtrn">#REF!</definedName>
    <definedName name="supuestos" localSheetId="2">#REF!</definedName>
    <definedName name="supuestos" localSheetId="3">#REF!</definedName>
    <definedName name="supuestos">#REF!</definedName>
    <definedName name="TCP00_" localSheetId="2">#REF!</definedName>
    <definedName name="TCP00_" localSheetId="3">#REF!</definedName>
    <definedName name="TCP00_">#REF!</definedName>
    <definedName name="TCP93_" localSheetId="2">#REF!</definedName>
    <definedName name="TCP93_" localSheetId="3">#REF!</definedName>
    <definedName name="TCP93_">#REF!</definedName>
    <definedName name="TCP94_" localSheetId="2">#REF!</definedName>
    <definedName name="TCP94_" localSheetId="3">#REF!</definedName>
    <definedName name="TCP94_">#REF!</definedName>
    <definedName name="TCP95_" localSheetId="2">#REF!</definedName>
    <definedName name="TCP95_" localSheetId="3">#REF!</definedName>
    <definedName name="TCP95_">#REF!</definedName>
    <definedName name="TCP96_" localSheetId="2">#REF!</definedName>
    <definedName name="TCP96_" localSheetId="3">#REF!</definedName>
    <definedName name="TCP96_">#REF!</definedName>
    <definedName name="TCP97_" localSheetId="2">#REF!</definedName>
    <definedName name="TCP97_" localSheetId="3">#REF!</definedName>
    <definedName name="TCP97_">#REF!</definedName>
    <definedName name="TCP98_" localSheetId="2">#REF!</definedName>
    <definedName name="TCP98_" localSheetId="3">#REF!</definedName>
    <definedName name="TCP98_">#REF!</definedName>
    <definedName name="TCP99_" localSheetId="2">#REF!</definedName>
    <definedName name="TCP99_" localSheetId="3">#REF!</definedName>
    <definedName name="TCP99_">#REF!</definedName>
    <definedName name="TELECOMCRECIM" localSheetId="2">#REF!</definedName>
    <definedName name="TELECOMCRECIM" localSheetId="3">#REF!</definedName>
    <definedName name="TELECOMCRECIM">#REF!</definedName>
    <definedName name="TELECOMPESOS" localSheetId="2">#REF!</definedName>
    <definedName name="TELECOMPESOS" localSheetId="3">#REF!</definedName>
    <definedName name="TELECOMPESOS">#REF!</definedName>
    <definedName name="TELECOMPIB" localSheetId="2">#REF!</definedName>
    <definedName name="TELECOMPIB" localSheetId="3">#REF!</definedName>
    <definedName name="TELECOMPIB">#REF!</definedName>
    <definedName name="TERCERO">[17]LISTAS_SGR!$W$3:$W$3895</definedName>
    <definedName name="Territorial" localSheetId="2">#REF!</definedName>
    <definedName name="Territorial" localSheetId="3">#REF!</definedName>
    <definedName name="Territorial">#REF!</definedName>
    <definedName name="TIPO_DE_INGRESO" localSheetId="2">[12]DESPLEGABLES!#REF!</definedName>
    <definedName name="TIPO_DE_INGRESO" localSheetId="3">[12]DESPLEGABLES!#REF!</definedName>
    <definedName name="TIPO_DE_INGRESO">[12]DESPLEGABLES!#REF!</definedName>
    <definedName name="TIPO_DE_INGRESO_A_REGISTRAR" localSheetId="3">[12]DESPLEGABLES!#REF!</definedName>
    <definedName name="TIPO_DE_INGRESO_A_REGISTRAR">[12]DESPLEGABLES!#REF!</definedName>
    <definedName name="TIPO_INGRESO" localSheetId="3">[12]DESPLEGABLES!#REF!</definedName>
    <definedName name="TIPO_INGRESO">[12]DESPLEGABLES!#REF!</definedName>
    <definedName name="_xlnm.Print_Titles" localSheetId="2">#REF!</definedName>
    <definedName name="_xlnm.Print_Titles" localSheetId="3">#REF!</definedName>
    <definedName name="_xlnm.Print_Titles">#REF!</definedName>
    <definedName name="TODO" localSheetId="2">#REF!</definedName>
    <definedName name="TODO" localSheetId="3">#REF!</definedName>
    <definedName name="TODO">#REF!</definedName>
    <definedName name="TOTAL" localSheetId="2">#REF!</definedName>
    <definedName name="TOTAL" localSheetId="3">#REF!</definedName>
    <definedName name="TOTAL">#REF!</definedName>
    <definedName name="tranferencias" localSheetId="2">#REF!</definedName>
    <definedName name="tranferencias" localSheetId="3">#REF!</definedName>
    <definedName name="tranferencias">#REF!</definedName>
    <definedName name="uno" localSheetId="2">#REF!</definedName>
    <definedName name="uno" localSheetId="3">#REF!</definedName>
    <definedName name="uno">#REF!</definedName>
    <definedName name="V_GESTIÓN_INTEGRAL_DE_LA_BIODIVERSIDAD_Y_SUS_SERVICIOS_ECOSISTEMICOS_" localSheetId="2">#REF!</definedName>
    <definedName name="V_GESTIÓN_INTEGRAL_DE_LA_BIODIVERSIDAD_Y_SUS_SERVICIOS_ECOSISTEMICOS_" localSheetId="3">#REF!</definedName>
    <definedName name="V_GESTIÓN_INTEGRAL_DE_LA_BIODIVERSIDAD_Y_SUS_SERVICIOS_ECOSISTEMICOS_">#REF!</definedName>
    <definedName name="valor" localSheetId="2">#REF!</definedName>
    <definedName name="valor" localSheetId="3">#REF!</definedName>
    <definedName name="valor">#REF!</definedName>
    <definedName name="valorpuntoIng" localSheetId="2">#REF!</definedName>
    <definedName name="valorpuntoIng" localSheetId="3">#REF!</definedName>
    <definedName name="valorpuntoIng">#REF!</definedName>
    <definedName name="VARIACIONES" localSheetId="2">#REF!</definedName>
    <definedName name="VARIACIONES" localSheetId="3">#REF!</definedName>
    <definedName name="VARIACIONES">#REF!</definedName>
    <definedName name="Ventas_de_establecimientos_de_mercado" localSheetId="2">[12]DESPLEGABLES!#REF!</definedName>
    <definedName name="Ventas_de_establecimientos_de_mercado" localSheetId="3">[12]DESPLEGABLES!#REF!</definedName>
    <definedName name="Ventas_de_establecimientos_de_mercado">[12]DESPLEGABLES!#REF!</definedName>
    <definedName name="Ventas_incidentales_de_establecimiento_no_de_mercado" localSheetId="3">[12]DESPLEGABLES!#REF!</definedName>
    <definedName name="Ventas_incidentales_de_establecimiento_no_de_mercado">[12]DESPLEGABLES!#REF!</definedName>
    <definedName name="Ventas_incidentales_de_establecimientos_no_de_mercado" localSheetId="3">[12]DESPLEGABLES!#REF!</definedName>
    <definedName name="Ventas_incidentales_de_establecimientos_no_de_mercado">[12]DESPLEGABLES!#REF!</definedName>
    <definedName name="VI_GESTIÓN_INTEGRAL_DEL_RECURSO_HÍDRICO" localSheetId="2">#REF!</definedName>
    <definedName name="VI_GESTIÓN_INTEGRAL_DEL_RECURSO_HÍDRICO" localSheetId="3">#REF!</definedName>
    <definedName name="VI_GESTIÓN_INTEGRAL_DEL_RECURSO_HÍDRICO">#REF!</definedName>
    <definedName name="VIGENCIA">'[1]PAGOS VIGENCIA t'!$A$2:$AS$55</definedName>
    <definedName name="Vigencia_1999" localSheetId="2">#REF!</definedName>
    <definedName name="Vigencia_1999" localSheetId="3">#REF!</definedName>
    <definedName name="Vigencia_1999">#REF!</definedName>
    <definedName name="Vigencia_2000" localSheetId="2">#REF!</definedName>
    <definedName name="Vigencia_2000" localSheetId="3">#REF!</definedName>
    <definedName name="Vigencia_2000">#REF!</definedName>
    <definedName name="Vigencia_2001" localSheetId="2">#REF!</definedName>
    <definedName name="Vigencia_2001" localSheetId="3">#REF!</definedName>
    <definedName name="Vigencia_2001">#REF!</definedName>
    <definedName name="Vigencia_2002" localSheetId="2">#REF!</definedName>
    <definedName name="Vigencia_2002" localSheetId="3">#REF!</definedName>
    <definedName name="Vigencia_2002">#REF!</definedName>
    <definedName name="VII_GESTIÓN_AMBIENTAL_SECTORIAL_Y_URBANA" localSheetId="2">#REF!</definedName>
    <definedName name="VII_GESTIÓN_AMBIENTAL_SECTORIAL_Y_URBANA" localSheetId="3">#REF!</definedName>
    <definedName name="VII_GESTIÓN_AMBIENTAL_SECTORIAL_Y_URBANA">#REF!</definedName>
    <definedName name="VIII_GESTIÓN_INTEGRAL_DEL_RIESGO_Y_CAMBIO_CLIMÁTICO" localSheetId="2">#REF!</definedName>
    <definedName name="VIII_GESTIÓN_INTEGRAL_DEL_RIESGO_Y_CAMBIO_CLIMÁTICO" localSheetId="3">#REF!</definedName>
    <definedName name="VIII_GESTIÓN_INTEGRAL_DEL_RIESGO_Y_CAMBIO_CLIMÁTICO">#REF!</definedName>
    <definedName name="Z" localSheetId="2">'[26]CUA1-3'!#REF!</definedName>
    <definedName name="Z" localSheetId="3">'[26]CUA1-3'!#REF!</definedName>
    <definedName name="Z">'[26]CUA1-3'!#REF!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uri="GoogleSheetsCustomDataVersion2">
      <go:sheetsCustomData xmlns:go="http://customooxmlschemas.google.com/" r:id="rId34" roundtripDataChecksum="MTC8VaB6nBzLPDjYvrnHBASETHsZQAQbOJY6n6ZX1q4="/>
    </ext>
  </extLst>
</workbook>
</file>

<file path=xl/calcChain.xml><?xml version="1.0" encoding="utf-8"?>
<calcChain xmlns="http://schemas.openxmlformats.org/spreadsheetml/2006/main">
  <c r="N34" i="2" l="1"/>
  <c r="P6" i="2" s="1"/>
  <c r="N31" i="2"/>
  <c r="V31" i="2"/>
  <c r="K31" i="2"/>
  <c r="S31" i="2"/>
  <c r="I56" i="4" l="1"/>
  <c r="R7" i="2" l="1"/>
  <c r="R8" i="2"/>
  <c r="R9" i="2"/>
  <c r="R10" i="2"/>
  <c r="R11" i="2"/>
  <c r="R12" i="2"/>
  <c r="R13" i="2"/>
  <c r="R14" i="2"/>
  <c r="R15" i="2"/>
  <c r="R16" i="2"/>
  <c r="R17" i="2"/>
  <c r="R18" i="2"/>
  <c r="R19" i="2"/>
  <c r="R20" i="2"/>
  <c r="R21" i="2"/>
  <c r="R22" i="2"/>
  <c r="R23" i="2"/>
  <c r="R24" i="2"/>
  <c r="R25" i="2"/>
  <c r="R26" i="2"/>
  <c r="R27" i="2"/>
  <c r="R28" i="2"/>
  <c r="R29" i="2"/>
  <c r="R30" i="2"/>
  <c r="R31" i="2"/>
  <c r="R32" i="2"/>
  <c r="R33" i="2"/>
  <c r="R6" i="2"/>
  <c r="Y56" i="4" l="1"/>
  <c r="X56" i="4"/>
  <c r="W56" i="4"/>
  <c r="AA55" i="4"/>
  <c r="Z55" i="4"/>
  <c r="Y55" i="4"/>
  <c r="X55" i="4"/>
  <c r="W55" i="4"/>
  <c r="Y54" i="4"/>
  <c r="X54" i="4"/>
  <c r="W54" i="4"/>
  <c r="U54" i="4"/>
  <c r="V54" i="4" s="1"/>
  <c r="P54" i="4"/>
  <c r="Q54" i="4" s="1"/>
  <c r="K54" i="4"/>
  <c r="E54" i="4"/>
  <c r="AA53" i="4"/>
  <c r="Z53" i="4"/>
  <c r="Y53" i="4"/>
  <c r="X53" i="4"/>
  <c r="W53" i="4"/>
  <c r="AA52" i="4"/>
  <c r="Y52" i="4"/>
  <c r="X52" i="4"/>
  <c r="W52" i="4"/>
  <c r="U52" i="4"/>
  <c r="P52" i="4"/>
  <c r="E52" i="4"/>
  <c r="AA51" i="4"/>
  <c r="Z51" i="4"/>
  <c r="Y51" i="4"/>
  <c r="X51" i="4"/>
  <c r="W51" i="4"/>
  <c r="AA50" i="4"/>
  <c r="Y50" i="4"/>
  <c r="X50" i="4"/>
  <c r="W50" i="4"/>
  <c r="U50" i="4"/>
  <c r="P50" i="4"/>
  <c r="E50" i="4"/>
  <c r="AA49" i="4"/>
  <c r="Z49" i="4"/>
  <c r="Y49" i="4"/>
  <c r="X49" i="4"/>
  <c r="W49" i="4"/>
  <c r="Y48" i="4"/>
  <c r="X48" i="4"/>
  <c r="W48" i="4"/>
  <c r="U48" i="4"/>
  <c r="V48" i="4" s="1"/>
  <c r="P48" i="4"/>
  <c r="Q48" i="4" s="1"/>
  <c r="K48" i="4"/>
  <c r="L48" i="4" s="1"/>
  <c r="E48" i="4"/>
  <c r="F48" i="4" s="1"/>
  <c r="AA47" i="4"/>
  <c r="Z47" i="4"/>
  <c r="Y47" i="4"/>
  <c r="X47" i="4"/>
  <c r="W47" i="4"/>
  <c r="Z46" i="4"/>
  <c r="Y46" i="4"/>
  <c r="X46" i="4"/>
  <c r="W46" i="4"/>
  <c r="V46" i="4"/>
  <c r="Q46" i="4"/>
  <c r="L46" i="4"/>
  <c r="F46" i="4"/>
  <c r="AA45" i="4"/>
  <c r="Y45" i="4"/>
  <c r="X45" i="4"/>
  <c r="W45" i="4"/>
  <c r="U45" i="4"/>
  <c r="P45" i="4"/>
  <c r="K45" i="4"/>
  <c r="E45" i="4"/>
  <c r="AA44" i="4"/>
  <c r="Y44" i="4"/>
  <c r="X44" i="4"/>
  <c r="W44" i="4"/>
  <c r="U44" i="4"/>
  <c r="P44" i="4"/>
  <c r="K44" i="4"/>
  <c r="E44" i="4"/>
  <c r="Y43" i="4"/>
  <c r="X43" i="4"/>
  <c r="W43" i="4"/>
  <c r="V43" i="4"/>
  <c r="U43" i="4"/>
  <c r="Q43" i="4"/>
  <c r="P43" i="4"/>
  <c r="L43" i="4"/>
  <c r="K43" i="4"/>
  <c r="F43" i="4"/>
  <c r="E43" i="4"/>
  <c r="Y42" i="4"/>
  <c r="X42" i="4"/>
  <c r="W42" i="4"/>
  <c r="V42" i="4"/>
  <c r="U42" i="4"/>
  <c r="Q42" i="4"/>
  <c r="P42" i="4"/>
  <c r="L42" i="4"/>
  <c r="K42" i="4"/>
  <c r="F42" i="4"/>
  <c r="E42" i="4"/>
  <c r="Z41" i="4"/>
  <c r="Y41" i="4"/>
  <c r="X41" i="4"/>
  <c r="W41" i="4"/>
  <c r="V41" i="4"/>
  <c r="Q41" i="4"/>
  <c r="L41" i="4"/>
  <c r="F41" i="4"/>
  <c r="AA40" i="4"/>
  <c r="Y40" i="4"/>
  <c r="X40" i="4"/>
  <c r="W40" i="4"/>
  <c r="U40" i="4"/>
  <c r="P40" i="4"/>
  <c r="K40" i="4"/>
  <c r="E40" i="4"/>
  <c r="AA39" i="4"/>
  <c r="Y39" i="4"/>
  <c r="X39" i="4"/>
  <c r="W39" i="4"/>
  <c r="U39" i="4"/>
  <c r="P39" i="4"/>
  <c r="K39" i="4"/>
  <c r="E39" i="4"/>
  <c r="AA38" i="4"/>
  <c r="Y38" i="4"/>
  <c r="X38" i="4"/>
  <c r="W38" i="4"/>
  <c r="U38" i="4"/>
  <c r="P38" i="4"/>
  <c r="K38" i="4"/>
  <c r="E38" i="4"/>
  <c r="AA37" i="4"/>
  <c r="Y37" i="4"/>
  <c r="X37" i="4"/>
  <c r="W37" i="4"/>
  <c r="U37" i="4"/>
  <c r="P37" i="4"/>
  <c r="K37" i="4"/>
  <c r="E37" i="4"/>
  <c r="AA36" i="4"/>
  <c r="Y36" i="4"/>
  <c r="X36" i="4"/>
  <c r="W36" i="4"/>
  <c r="U36" i="4"/>
  <c r="P36" i="4"/>
  <c r="K36" i="4"/>
  <c r="E36" i="4"/>
  <c r="Y35" i="4"/>
  <c r="X35" i="4"/>
  <c r="W35" i="4"/>
  <c r="V35" i="4"/>
  <c r="U35" i="4"/>
  <c r="Q35" i="4"/>
  <c r="P35" i="4"/>
  <c r="L35" i="4"/>
  <c r="K35" i="4"/>
  <c r="F35" i="4"/>
  <c r="F34" i="4" s="1"/>
  <c r="E35" i="4"/>
  <c r="Y34" i="4"/>
  <c r="X34" i="4"/>
  <c r="W34" i="4"/>
  <c r="AA33" i="4"/>
  <c r="Z33" i="4"/>
  <c r="Y33" i="4"/>
  <c r="X33" i="4"/>
  <c r="W33" i="4"/>
  <c r="Y32" i="4"/>
  <c r="X32" i="4"/>
  <c r="W32" i="4"/>
  <c r="V32" i="4"/>
  <c r="U32" i="4"/>
  <c r="Q32" i="4"/>
  <c r="P32" i="4"/>
  <c r="F32" i="4"/>
  <c r="E32" i="4"/>
  <c r="AA31" i="4"/>
  <c r="Z31" i="4"/>
  <c r="Y31" i="4"/>
  <c r="X31" i="4"/>
  <c r="W31" i="4"/>
  <c r="AA30" i="4"/>
  <c r="Z30" i="4"/>
  <c r="Y30" i="4"/>
  <c r="X30" i="4"/>
  <c r="W30" i="4"/>
  <c r="AA29" i="4"/>
  <c r="Z29" i="4"/>
  <c r="Y29" i="4"/>
  <c r="X29" i="4"/>
  <c r="W29" i="4"/>
  <c r="AA28" i="4"/>
  <c r="Y28" i="4"/>
  <c r="X28" i="4"/>
  <c r="W28" i="4"/>
  <c r="U28" i="4"/>
  <c r="P28" i="4"/>
  <c r="K28" i="4"/>
  <c r="E28" i="4"/>
  <c r="AA27" i="4"/>
  <c r="Z27" i="4"/>
  <c r="Y27" i="4"/>
  <c r="X27" i="4"/>
  <c r="W27" i="4"/>
  <c r="AA26" i="4"/>
  <c r="Y26" i="4"/>
  <c r="X26" i="4"/>
  <c r="W26" i="4"/>
  <c r="U26" i="4"/>
  <c r="P26" i="4"/>
  <c r="E26" i="4"/>
  <c r="AA25" i="4"/>
  <c r="Z25" i="4"/>
  <c r="Y25" i="4"/>
  <c r="X25" i="4"/>
  <c r="W25" i="4"/>
  <c r="AA24" i="4"/>
  <c r="Z24" i="4"/>
  <c r="Y24" i="4"/>
  <c r="X24" i="4"/>
  <c r="W24" i="4"/>
  <c r="AA23" i="4"/>
  <c r="Z23" i="4"/>
  <c r="Y23" i="4"/>
  <c r="X23" i="4"/>
  <c r="W23" i="4"/>
  <c r="AA22" i="4"/>
  <c r="Z22" i="4"/>
  <c r="Y22" i="4"/>
  <c r="X22" i="4"/>
  <c r="W22" i="4"/>
  <c r="AA21" i="4"/>
  <c r="Y21" i="4"/>
  <c r="X21" i="4"/>
  <c r="W21" i="4"/>
  <c r="U21" i="4"/>
  <c r="P21" i="4"/>
  <c r="E21" i="4"/>
  <c r="AA20" i="4"/>
  <c r="Z20" i="4"/>
  <c r="Y20" i="4"/>
  <c r="X20" i="4"/>
  <c r="W20" i="4"/>
  <c r="Y19" i="4"/>
  <c r="X19" i="4"/>
  <c r="W19" i="4"/>
  <c r="V19" i="4"/>
  <c r="U19" i="4"/>
  <c r="Q19" i="4"/>
  <c r="P19" i="4"/>
  <c r="F19" i="4"/>
  <c r="E19" i="4"/>
  <c r="Y18" i="4"/>
  <c r="X18" i="4"/>
  <c r="W18" i="4"/>
  <c r="V18" i="4"/>
  <c r="U18" i="4"/>
  <c r="Q18" i="4"/>
  <c r="P18" i="4"/>
  <c r="L18" i="4"/>
  <c r="K18" i="4"/>
  <c r="F18" i="4"/>
  <c r="E18" i="4"/>
  <c r="Y17" i="4"/>
  <c r="X17" i="4"/>
  <c r="W17" i="4"/>
  <c r="V17" i="4"/>
  <c r="U17" i="4"/>
  <c r="Q17" i="4"/>
  <c r="P17" i="4"/>
  <c r="F17" i="4"/>
  <c r="E17" i="4"/>
  <c r="AA16" i="4"/>
  <c r="Z16" i="4"/>
  <c r="Y16" i="4"/>
  <c r="X16" i="4"/>
  <c r="W16" i="4"/>
  <c r="AA15" i="4"/>
  <c r="Z15" i="4"/>
  <c r="Y15" i="4"/>
  <c r="X15" i="4"/>
  <c r="W15" i="4"/>
  <c r="Y14" i="4"/>
  <c r="X14" i="4"/>
  <c r="W14" i="4"/>
  <c r="V14" i="4"/>
  <c r="U14" i="4"/>
  <c r="Q14" i="4"/>
  <c r="P14" i="4"/>
  <c r="F14" i="4"/>
  <c r="E14" i="4"/>
  <c r="AA13" i="4"/>
  <c r="Z13" i="4"/>
  <c r="Y13" i="4"/>
  <c r="X13" i="4"/>
  <c r="W13" i="4"/>
  <c r="AA12" i="4"/>
  <c r="Z12" i="4"/>
  <c r="Y12" i="4"/>
  <c r="X12" i="4"/>
  <c r="W12" i="4"/>
  <c r="Z11" i="4"/>
  <c r="Y11" i="4"/>
  <c r="X11" i="4"/>
  <c r="W11" i="4"/>
  <c r="V11" i="4"/>
  <c r="Q11" i="4"/>
  <c r="L11" i="4"/>
  <c r="F11" i="4"/>
  <c r="AA10" i="4"/>
  <c r="Z10" i="4"/>
  <c r="Y10" i="4"/>
  <c r="X10" i="4"/>
  <c r="W10" i="4"/>
  <c r="AA9" i="4"/>
  <c r="Z9" i="4"/>
  <c r="Y9" i="4"/>
  <c r="X9" i="4"/>
  <c r="W9" i="4"/>
  <c r="AA8" i="4"/>
  <c r="Z8" i="4"/>
  <c r="Y8" i="4"/>
  <c r="X8" i="4"/>
  <c r="W8" i="4"/>
  <c r="Z7" i="4"/>
  <c r="Y7" i="4"/>
  <c r="X7" i="4"/>
  <c r="W7" i="4"/>
  <c r="V7" i="4"/>
  <c r="Q7" i="4"/>
  <c r="F7" i="4"/>
  <c r="AA6" i="4"/>
  <c r="Z6" i="4"/>
  <c r="Y6" i="4"/>
  <c r="X6" i="4"/>
  <c r="W6" i="4"/>
  <c r="AA5" i="4"/>
  <c r="Y5" i="4"/>
  <c r="X5" i="4"/>
  <c r="W5" i="4"/>
  <c r="U5" i="4"/>
  <c r="P5" i="4"/>
  <c r="E5" i="4"/>
  <c r="AA4" i="4"/>
  <c r="Z4" i="4"/>
  <c r="Y4" i="4"/>
  <c r="X4" i="4"/>
  <c r="W4" i="4"/>
  <c r="AA3" i="4"/>
  <c r="Y3" i="4"/>
  <c r="X3" i="4"/>
  <c r="W3" i="4"/>
  <c r="U3" i="4"/>
  <c r="P3" i="4"/>
  <c r="E3" i="4"/>
  <c r="G12" i="3"/>
  <c r="G11" i="3"/>
  <c r="G10" i="3"/>
  <c r="G9" i="3"/>
  <c r="G8" i="3"/>
  <c r="G7" i="3"/>
  <c r="G6" i="3"/>
  <c r="G5" i="3"/>
  <c r="G4" i="3"/>
  <c r="G3" i="3"/>
  <c r="G2" i="3"/>
  <c r="AA7" i="4" l="1"/>
  <c r="AA41" i="4"/>
  <c r="L34" i="4"/>
  <c r="AA14" i="4"/>
  <c r="Z45" i="4"/>
  <c r="Z26" i="4"/>
  <c r="Z5" i="4"/>
  <c r="Z28" i="4"/>
  <c r="Z17" i="4"/>
  <c r="K34" i="4"/>
  <c r="K56" i="4" s="1"/>
  <c r="AA17" i="4"/>
  <c r="E34" i="4"/>
  <c r="Z39" i="4"/>
  <c r="AA35" i="4"/>
  <c r="Z38" i="4"/>
  <c r="Z54" i="4"/>
  <c r="AA11" i="4"/>
  <c r="Z18" i="4"/>
  <c r="Q34" i="4"/>
  <c r="Z36" i="4"/>
  <c r="Z3" i="4"/>
  <c r="AA18" i="4"/>
  <c r="Z19" i="4"/>
  <c r="Z21" i="4"/>
  <c r="Z35" i="4"/>
  <c r="Z43" i="4"/>
  <c r="Z44" i="4"/>
  <c r="AA19" i="4"/>
  <c r="Z42" i="4"/>
  <c r="AA43" i="4"/>
  <c r="AA42" i="4"/>
  <c r="AA46" i="4"/>
  <c r="Z32" i="4"/>
  <c r="U34" i="4"/>
  <c r="AA48" i="4"/>
  <c r="E56" i="4"/>
  <c r="AA32" i="4"/>
  <c r="Z37" i="4"/>
  <c r="Z50" i="4"/>
  <c r="Z52" i="4"/>
  <c r="P34" i="4"/>
  <c r="Z40" i="4"/>
  <c r="Z14" i="4"/>
  <c r="Q56" i="4"/>
  <c r="P56" i="4"/>
  <c r="F54" i="4"/>
  <c r="F56" i="4" s="1"/>
  <c r="Z48" i="4"/>
  <c r="L54" i="4"/>
  <c r="V34" i="4"/>
  <c r="AA34" i="4" l="1"/>
  <c r="Z34" i="4"/>
  <c r="U56" i="4"/>
  <c r="Z56" i="4" s="1"/>
  <c r="V56" i="4"/>
  <c r="L56" i="4"/>
  <c r="AA54" i="4"/>
  <c r="AA56" i="4" l="1"/>
  <c r="AB7" i="4"/>
  <c r="AB5" i="4"/>
  <c r="AB3" i="4"/>
  <c r="U33" i="2"/>
  <c r="T33" i="2"/>
  <c r="S33" i="2"/>
  <c r="U32" i="2"/>
  <c r="T32" i="2"/>
  <c r="S32" i="2"/>
  <c r="U31" i="2"/>
  <c r="T31" i="2"/>
  <c r="U30" i="2"/>
  <c r="T30" i="2"/>
  <c r="S30" i="2"/>
  <c r="U29" i="2"/>
  <c r="T29" i="2"/>
  <c r="S29" i="2"/>
  <c r="U28" i="2"/>
  <c r="T28" i="2"/>
  <c r="S28" i="2"/>
  <c r="U27" i="2"/>
  <c r="M27" i="2" s="1"/>
  <c r="T27" i="2"/>
  <c r="L27" i="2" s="1"/>
  <c r="S27" i="2"/>
  <c r="K27" i="2" s="1"/>
  <c r="J27" i="2"/>
  <c r="U26" i="2"/>
  <c r="T26" i="2"/>
  <c r="S26" i="2"/>
  <c r="U25" i="2"/>
  <c r="T25" i="2"/>
  <c r="S25" i="2"/>
  <c r="U24" i="2"/>
  <c r="T24" i="2"/>
  <c r="S24" i="2"/>
  <c r="U23" i="2"/>
  <c r="T23" i="2"/>
  <c r="S23" i="2"/>
  <c r="U22" i="2"/>
  <c r="T22" i="2"/>
  <c r="S22" i="2"/>
  <c r="U21" i="2"/>
  <c r="T21" i="2"/>
  <c r="S21" i="2"/>
  <c r="U20" i="2"/>
  <c r="T20" i="2"/>
  <c r="S20" i="2"/>
  <c r="U19" i="2"/>
  <c r="T19" i="2"/>
  <c r="S19" i="2"/>
  <c r="U18" i="2"/>
  <c r="T18" i="2"/>
  <c r="S18" i="2"/>
  <c r="U17" i="2"/>
  <c r="T17" i="2"/>
  <c r="S17" i="2"/>
  <c r="U16" i="2"/>
  <c r="T16" i="2"/>
  <c r="S16" i="2"/>
  <c r="U15" i="2"/>
  <c r="M15" i="2" s="1"/>
  <c r="T15" i="2"/>
  <c r="L15" i="2" s="1"/>
  <c r="S15" i="2"/>
  <c r="K15" i="2" s="1"/>
  <c r="J15" i="2"/>
  <c r="U14" i="2"/>
  <c r="T14" i="2"/>
  <c r="S14" i="2"/>
  <c r="U13" i="2"/>
  <c r="T13" i="2"/>
  <c r="S13" i="2"/>
  <c r="U12" i="2"/>
  <c r="T12" i="2"/>
  <c r="S12" i="2"/>
  <c r="U11" i="2"/>
  <c r="T11" i="2"/>
  <c r="S11" i="2"/>
  <c r="U10" i="2"/>
  <c r="T10" i="2"/>
  <c r="S10" i="2"/>
  <c r="U9" i="2"/>
  <c r="T9" i="2"/>
  <c r="S9" i="2"/>
  <c r="U8" i="2"/>
  <c r="T8" i="2"/>
  <c r="S8" i="2"/>
  <c r="U7" i="2"/>
  <c r="T7" i="2"/>
  <c r="S7" i="2"/>
  <c r="U6" i="2"/>
  <c r="T6" i="2"/>
  <c r="S6" i="2"/>
  <c r="L28" i="2" l="1"/>
  <c r="L11" i="2"/>
  <c r="V25" i="2"/>
  <c r="E28" i="2"/>
  <c r="D21" i="2"/>
  <c r="B11" i="2"/>
  <c r="E27" i="2"/>
  <c r="J21" i="2"/>
  <c r="D27" i="2"/>
  <c r="C6" i="2"/>
  <c r="V7" i="2"/>
  <c r="L16" i="2"/>
  <c r="L24" i="2"/>
  <c r="V13" i="2"/>
  <c r="J16" i="2"/>
  <c r="M24" i="2"/>
  <c r="V11" i="2"/>
  <c r="B28" i="2"/>
  <c r="J24" i="2"/>
  <c r="M16" i="2"/>
  <c r="K16" i="2"/>
  <c r="V19" i="2"/>
  <c r="U34" i="2"/>
  <c r="V29" i="2"/>
  <c r="V20" i="2"/>
  <c r="V22" i="2"/>
  <c r="D6" i="2"/>
  <c r="V9" i="2"/>
  <c r="D28" i="2"/>
  <c r="M31" i="2"/>
  <c r="J31" i="2"/>
  <c r="V18" i="2"/>
  <c r="V23" i="2"/>
  <c r="V33" i="2"/>
  <c r="V14" i="2"/>
  <c r="C21" i="2"/>
  <c r="L31" i="2"/>
  <c r="K11" i="2"/>
  <c r="L21" i="2"/>
  <c r="V26" i="2"/>
  <c r="B6" i="2"/>
  <c r="D11" i="2"/>
  <c r="V16" i="2"/>
  <c r="E21" i="2"/>
  <c r="K24" i="2"/>
  <c r="C27" i="2"/>
  <c r="V27" i="2"/>
  <c r="B21" i="2"/>
  <c r="V10" i="2"/>
  <c r="J28" i="2"/>
  <c r="C31" i="2"/>
  <c r="B16" i="2"/>
  <c r="E16" i="2"/>
  <c r="V30" i="2"/>
  <c r="E31" i="2"/>
  <c r="C16" i="2"/>
  <c r="C28" i="2"/>
  <c r="D16" i="2"/>
  <c r="R34" i="2"/>
  <c r="V8" i="2"/>
  <c r="J11" i="2"/>
  <c r="K28" i="2"/>
  <c r="D31" i="2"/>
  <c r="S34" i="2"/>
  <c r="M11" i="2"/>
  <c r="T34" i="2"/>
  <c r="V24" i="2"/>
  <c r="V6" i="2"/>
  <c r="B31" i="2"/>
  <c r="K6" i="2"/>
  <c r="C11" i="2"/>
  <c r="K21" i="2"/>
  <c r="V15" i="2"/>
  <c r="E6" i="2"/>
  <c r="V12" i="2"/>
  <c r="V17" i="2"/>
  <c r="V21" i="2"/>
  <c r="V28" i="2"/>
  <c r="V32" i="2"/>
  <c r="J6" i="2"/>
  <c r="B27" i="2"/>
  <c r="L6" i="2"/>
  <c r="M6" i="2"/>
  <c r="E11" i="2"/>
  <c r="M21" i="2"/>
  <c r="M28" i="2"/>
  <c r="F21" i="2" l="1"/>
  <c r="B34" i="2"/>
  <c r="J34" i="2"/>
  <c r="D34" i="2"/>
  <c r="F11" i="2"/>
  <c r="N11" i="2"/>
  <c r="N27" i="2"/>
  <c r="F27" i="2"/>
  <c r="C34" i="2"/>
  <c r="L34" i="2"/>
  <c r="N21" i="2"/>
  <c r="N28" i="2"/>
  <c r="F28" i="2"/>
  <c r="F16" i="2"/>
  <c r="N16" i="2"/>
  <c r="E34" i="2"/>
  <c r="N15" i="2"/>
  <c r="M34" i="2"/>
  <c r="K34" i="2"/>
  <c r="V34" i="2"/>
  <c r="X32" i="2" s="1"/>
  <c r="N6" i="2"/>
  <c r="F6" i="2"/>
  <c r="F31" i="2"/>
  <c r="N24" i="2"/>
  <c r="X24" i="2" l="1"/>
  <c r="X17" i="2"/>
  <c r="X21" i="2"/>
  <c r="X15" i="2"/>
  <c r="X12" i="2"/>
  <c r="F34" i="2"/>
  <c r="H6" i="2" s="1"/>
  <c r="X34" i="2"/>
  <c r="X27" i="2"/>
  <c r="X23" i="2"/>
  <c r="X29" i="2"/>
  <c r="X14" i="2"/>
  <c r="X7" i="2"/>
  <c r="X13" i="2"/>
  <c r="X19" i="2"/>
  <c r="X10" i="2"/>
  <c r="X11" i="2"/>
  <c r="X18" i="2"/>
  <c r="X9" i="2"/>
  <c r="X26" i="2"/>
  <c r="X30" i="2"/>
  <c r="X8" i="2"/>
  <c r="X25" i="2"/>
  <c r="X16" i="2"/>
  <c r="X22" i="2"/>
  <c r="X33" i="2"/>
  <c r="X20" i="2"/>
  <c r="X31" i="2"/>
  <c r="X6" i="2"/>
  <c r="X28" i="2"/>
  <c r="H16" i="2" l="1"/>
  <c r="P16" i="2"/>
  <c r="P28" i="2"/>
  <c r="H28" i="2"/>
  <c r="P31" i="2"/>
  <c r="P21" i="2"/>
  <c r="H21" i="2"/>
  <c r="P27" i="2"/>
  <c r="P11" i="2"/>
  <c r="H27" i="2"/>
  <c r="H11" i="2"/>
  <c r="H31" i="2"/>
  <c r="P24" i="2"/>
  <c r="P15" i="2"/>
  <c r="P34" i="2" l="1"/>
  <c r="H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ALEXANDER ESCOBAR LEZCANO</author>
    <author>Elizabeth Granada Rios</author>
  </authors>
  <commentList>
    <comment ref="AA5" authorId="0" shapeId="0" xr:uid="{10312C45-B45A-4A36-A7E0-B090C6471CB8}">
      <text>
        <r>
          <rPr>
            <b/>
            <sz val="9"/>
            <color indexed="81"/>
            <rFont val="Tahoma"/>
            <family val="2"/>
          </rPr>
          <t>OMAR ALEXANDER ESCOBAR LEZCANO:</t>
        </r>
        <r>
          <rPr>
            <sz val="9"/>
            <color indexed="81"/>
            <rFont val="Tahoma"/>
            <family val="2"/>
          </rPr>
          <t xml:space="preserve">
Recomendaciones y observaciones hechas por la comunidad, gremios y entes territoriales</t>
        </r>
      </text>
    </comment>
    <comment ref="Q9" authorId="1" shapeId="0" xr:uid="{48E2C1D3-709D-4019-AEE3-9459FF409DAA}">
      <text>
        <r>
          <rPr>
            <b/>
            <sz val="9"/>
            <color indexed="81"/>
            <rFont val="Tahoma"/>
            <family val="2"/>
          </rPr>
          <t>Elizabeth Granada Rios:</t>
        </r>
        <r>
          <rPr>
            <sz val="9"/>
            <color indexed="81"/>
            <rFont val="Tahoma"/>
            <family val="2"/>
          </rPr>
          <t xml:space="preserve">
BIOECONOMÍA</t>
        </r>
      </text>
    </comment>
    <comment ref="D19" authorId="1" shapeId="0" xr:uid="{D9821EA2-3654-4B32-8E26-532E2087CBF3}">
      <text>
        <r>
          <rPr>
            <b/>
            <sz val="9"/>
            <color indexed="81"/>
            <rFont val="Tahoma"/>
            <family val="2"/>
          </rPr>
          <t>Elizabeth Granada Rios:</t>
        </r>
        <r>
          <rPr>
            <sz val="9"/>
            <color indexed="81"/>
            <rFont val="Tahoma"/>
            <family val="2"/>
          </rPr>
          <t xml:space="preserve">
ojo a residuos postconsumo</t>
        </r>
      </text>
    </comment>
    <comment ref="D46" authorId="1" shapeId="0" xr:uid="{6407EAA5-DF10-4FE1-B85E-4C1436501A50}">
      <text>
        <r>
          <rPr>
            <b/>
            <sz val="9"/>
            <color indexed="81"/>
            <rFont val="Tahoma"/>
            <family val="2"/>
          </rPr>
          <t>Elizabeth Granada Rios:</t>
        </r>
        <r>
          <rPr>
            <sz val="9"/>
            <color indexed="81"/>
            <rFont val="Tahoma"/>
            <family val="2"/>
          </rPr>
          <t xml:space="preserve">
ojo a residuos postconsumo</t>
        </r>
      </text>
    </comment>
    <comment ref="F64" authorId="0" shapeId="0" xr:uid="{F7D30E88-9C96-4A74-8020-577DE69CF6DB}">
      <text>
        <r>
          <rPr>
            <b/>
            <sz val="9"/>
            <color indexed="81"/>
            <rFont val="Tahoma"/>
            <family val="2"/>
          </rPr>
          <t>OMAR ALEXANDER ESCOBAR LEZCANO:</t>
        </r>
        <r>
          <rPr>
            <sz val="9"/>
            <color indexed="81"/>
            <rFont val="Tahoma"/>
            <family val="2"/>
          </rPr>
          <t xml:space="preserve">
Número de documento de implementación y seguimiento realizado</t>
        </r>
      </text>
    </comment>
  </commentList>
  <extLst>
    <ext xmlns:r="http://schemas.openxmlformats.org/officeDocument/2006/relationships" uri="GoogleSheetsCustomDataVersion2">
      <go:sheetsCustomData xmlns:go="http://customooxmlschemas.google.com/" r:id="rId1" roundtripDataSignature="AMtx7micsPXHidHc1Eibx9OK89GDTnhYMA=="/>
    </ext>
  </extLst>
</comments>
</file>

<file path=xl/sharedStrings.xml><?xml version="1.0" encoding="utf-8"?>
<sst xmlns="http://schemas.openxmlformats.org/spreadsheetml/2006/main" count="6667" uniqueCount="1074">
  <si>
    <t xml:space="preserve">(2)
PROGRAMA </t>
  </si>
  <si>
    <t>(3)
PROYECTOS</t>
  </si>
  <si>
    <t>REFERENCIA (Síntesis Necesidades Comunidad)</t>
  </si>
  <si>
    <t xml:space="preserve">META PLAN NACIONAL DE DESARROLLO </t>
  </si>
  <si>
    <t xml:space="preserve"> POLÍTICAS NACIONALES AMBIENTALES resolución etc </t>
  </si>
  <si>
    <t>OBJETIVOS DE DESARROLLO SOSTENIBLE</t>
  </si>
  <si>
    <t xml:space="preserve"> INDICADORES MINIMOS DE GESTIÓN </t>
  </si>
  <si>
    <t>SENTENCIAS</t>
  </si>
  <si>
    <t>CONPES</t>
  </si>
  <si>
    <t xml:space="preserve">POMCAS </t>
  </si>
  <si>
    <t>PDET</t>
  </si>
  <si>
    <t xml:space="preserve"> NOTAS/TAREAS </t>
  </si>
  <si>
    <t>Observaciones realizadas en socializaciones, correos y encuesta</t>
  </si>
  <si>
    <t>Enfoque de la dirección</t>
  </si>
  <si>
    <t>LÍNEA ESTRATÉGICA 1.  Fortalecimiento del desempeño ambiental de los sectores productivos</t>
  </si>
  <si>
    <t>Programa (3201): Fortalecimiento del Desempeño Ambiental de los Sectores Productivos</t>
  </si>
  <si>
    <t>3201-01 Producción sostenible de los sectores productivos</t>
  </si>
  <si>
    <t xml:space="preserve"> Número </t>
  </si>
  <si>
    <t>Toda la jurisdicción</t>
  </si>
  <si>
    <t xml:space="preserve">Política Nacional de Educación Ambiental – SINA        2003
</t>
  </si>
  <si>
    <t>IP</t>
  </si>
  <si>
    <t>Importancia o impacto de este proyecto con relación a la problemática ambiental del territorio, por ello se debe implementar en esta actividad: 
1. Divulgación y/o explicación, a través de las mesas técnicas, de los determinantes ambientales y las principales afectaciones del territorio
2. Construcción de un documento guía que sirva de orientación a los diferentes sectores productivos con enfoque de sostenibilidad y al mismo tiempo generar como resultado del proyecto: a) Un anteproyecto para el fortalecimiento de estudios de caso relacionado y b) un documento técnico y/o científico donde se recojan los resultados y/o conclusiones del proyecto.</t>
  </si>
  <si>
    <t xml:space="preserve">  Degradación del suelo (Pérdida de características físicas, químicas y biológicas)
Inadecuada disposición de residuos sólidos  </t>
  </si>
  <si>
    <t xml:space="preserve"> PND - Proyectos de investigación aplicada en bioeconomía para la transformación productiva </t>
  </si>
  <si>
    <t>IMG-18/37: Porcentaje de sectores con acompañamiento para la reconversión hacia sistemas sostenibles de producción</t>
  </si>
  <si>
    <t>2.4 Actualizar las guías ambientales agropecuarias de manera articulada con los gremios, plataformas y consejos de cadenas a fin de incorporar criterios de crecimiento verde en su planificación y gestión (Productividad del suelo - Línea de acción 14).</t>
  </si>
  <si>
    <t xml:space="preserve"> POMCA RÍO LEÓN  
Análisis de alternativas y restricciones ambientales que permitan el desarrollo sostenible en la región preservando la estructura ecosistémica </t>
  </si>
  <si>
    <t xml:space="preserve">1605234223439
1605234222967
1605480226727
</t>
  </si>
  <si>
    <t xml:space="preserve"> Cacao, aguacate, plátaNúmero, palma, maracuyá, piña, cafeteros, grupos étnicos, frijol, ganadero </t>
  </si>
  <si>
    <t xml:space="preserve">3201-02 Fomento a  Negocios verdes sostenibles de la jurisdicción </t>
  </si>
  <si>
    <t>Garantizar la formalización de nuevos negocios verdes y el fortalecimiento de los ya existentes y apoyar la realización de eventos de capacitación, ferias de promoción y comercialización para impulsar el desarrollo de los negocios verdes, promoción y divulgación de la economía circular.</t>
  </si>
  <si>
    <t>Baja inversión social por parte del estado</t>
  </si>
  <si>
    <t>ODS 12. Producción y Consumo Responsable, 12.B Negocios verdes verificados.</t>
  </si>
  <si>
    <t>IMG-20/29: Implementación del Programa Regional de Negocios Verdes por la autoridad ambiental</t>
  </si>
  <si>
    <t xml:space="preserve"> POMCA RÍO SUCIO ALTO
Realizar mesas de trabajo entre entidades públicas, privadas y actores sociales para identificar los sectores claves de los negocios verdes </t>
  </si>
  <si>
    <t>Construir sendero ecológico desde la vereda Ripea hasta la comunidad indígena de Chigorodocito para promover el avistamiento de fauna, flora y el cuidado del medio ambiente</t>
  </si>
  <si>
    <t>Paneles solares
Verificar primer meta
Campañas en territoriales para nuevos negocios verdes</t>
  </si>
  <si>
    <t>Importancia o impacto de este proyecto con relación a la problemática ambiental del territorio, por ello se debe implementar en esta actividad: 
1. Divulgación y/o explicación, a través de las mesas técnicas, de los determinantes ambientales y las principales afectaciones del territorio
2. Construcción de un documento guía que sirva de orientación a los diferentes negocios verdes y al mismo tiempo generar como resultado del proyecto: a) Un anteproyecto para el fortalecimiento de estudios de caso relacionado y b) un documento técnico y/o científico donde se recojan los resultados y/o conclusiones del proyecto.</t>
  </si>
  <si>
    <t>Iniciativa nueva</t>
  </si>
  <si>
    <t xml:space="preserve"> Número de estrategias implementadas </t>
  </si>
  <si>
    <t xml:space="preserve"> Servicio de Acciones para la formalización de usuarios de PSA a NEGOCIOS VERDES </t>
  </si>
  <si>
    <t xml:space="preserve"> Número de Usuarios Acompañados  </t>
  </si>
  <si>
    <t>PLAN NACIONAL DE NEGOCIOS VERDES 2022-2030
Ministerio de Ambiente y Desarrollo Sostenible</t>
  </si>
  <si>
    <t>1.64 Asistir técnicamente a iniciativas productivas de las juventudes con 51% de los criterios de negocios verdes y sostenibles.
.69 Asistir técnicamente a iniciativas productivas de las mujeres rurales u organizaciones de mujeres rurales y que cumplen con los criterios de negocios verdes y sostenibles.</t>
  </si>
  <si>
    <t xml:space="preserve"> 3201-03 GESTIÓN AMBIENTAL URBANA Y RURAL </t>
  </si>
  <si>
    <t xml:space="preserve">Medir y consolidar las acciones de gestión ambiental urbana y rural en la jurisdicción (consolidación de corredores ambientales urbanos o rurales, la protección y uso sostenible del paisaje y del espacio público y el Conocimiento de la calidad de aire) </t>
  </si>
  <si>
    <t>Documento técnico de verificación del Índice de calidad ambiental Urbana ICAU en la jurisdicción de Corpouraba</t>
  </si>
  <si>
    <t>Realizar la verificación de las acciones de los entes territoriales para la medición del Índice de calidad ambiental Urbana ICAU en la jurisdicción de Corpouraba</t>
  </si>
  <si>
    <t>Número</t>
  </si>
  <si>
    <t xml:space="preserve"> Turbo, Apartadó </t>
  </si>
  <si>
    <t>Consumo excesivo de energía eléctrica</t>
  </si>
  <si>
    <t xml:space="preserve">Política Gestión Ambiental Urbana.	2008
</t>
  </si>
  <si>
    <t>Objetivo 11: Lograr que las ciudades sean más inclusivas, seguras, resilientes y sostenibles</t>
  </si>
  <si>
    <t>Importancia o impacto de este proyecto con relación a la problemática ambiental del territorio, por ello se debe implementar en esta actividad: 
1. Divulgación y/o explicación, a través de las mesas técnicas, de los determinantes ambientales y las principales afectaciones del territorio
2. Construcción de un documento guía que sirva de orientación a los diferentes actores del proyecto y al mismo tiempo generar como resultado del proyecto: a) Un anteproyecto para el fortalecimiento de estudios de caso relacionado y b) un documento técnico y/o científico donde se recojan los resultados y/o conclusiones del proyecto.</t>
  </si>
  <si>
    <t xml:space="preserve"> Número de Comunidades con soluciones de abasto de agua y/o reservorios</t>
  </si>
  <si>
    <t>Riesgo de desabastecimiento de agua/ COMUNIDADES</t>
  </si>
  <si>
    <t xml:space="preserve"> DERECHO HUMANO A LA ALIMENTACIÓN.
Infraestructura para la soberanía alimentaria </t>
  </si>
  <si>
    <t>6.2 Porcentaje de la 
población con 
acceso a métodos 
de saneamiento 
adecuados</t>
  </si>
  <si>
    <t xml:space="preserve"> Apartadó/Turbo </t>
  </si>
  <si>
    <t>Contaminación del aire (Carbón, petróleo y otros contaminantes)</t>
  </si>
  <si>
    <t xml:space="preserve">   ARTÍCULO 2.2.5.1.6.2. Funciones de las Autoridades Ambientales 
Realizar la observación y seguimiento constante, medición, evaluación y control de los fenómens de contaminación del aire y definir los programas regionales de prevención y control;  </t>
  </si>
  <si>
    <t xml:space="preserve">Estrategia Nacional de Calidad del Aire (ENCA)	2019
</t>
  </si>
  <si>
    <t>3.9  Para 2030, reducir sustancialmente el número de muertes y enfermedades producidas por productos químicos peligrosos y la contaminación del aire, el agua y el suelo</t>
  </si>
  <si>
    <t>IMG-25/22: Porcentaje de redes y estaciones de monitoreo en operación</t>
  </si>
  <si>
    <t>Documentos de Mapas de Ruido</t>
  </si>
  <si>
    <t>Realizar la Actualización Mapas de Ruido de los municipios de la jurisdicción de Corpouraba</t>
  </si>
  <si>
    <t xml:space="preserve"> Número de Documentos de Mapas de Ruido Actualizado</t>
  </si>
  <si>
    <t>024-2022
Alerta minería defensoría del pueblo</t>
  </si>
  <si>
    <t xml:space="preserve"> Número de estudios de Zonificación ambiental en el marco del desarrollo de la actividad minera </t>
  </si>
  <si>
    <t xml:space="preserve">  Mutatá, Chigorodó, Carepa, Apartadó  </t>
  </si>
  <si>
    <t>Explotación Minera Ilegal (Material de playa y otros minerales)</t>
  </si>
  <si>
    <t>Planes de Gestión Integral de Residuos Sólidos (PGIRS) con seguimiento a metas de aprovechamiento</t>
  </si>
  <si>
    <t>Realizar Seguimiento a los planes de Gestión Integral de Residuos Sólidos (PGIRS) con seguimiento a metas de aprovechamiento</t>
  </si>
  <si>
    <t>Número de Planes de Gestión Integral de Residuos Sólidos (PGIRS) con seguimiento a metas de aprovechamiento realizados</t>
  </si>
  <si>
    <t>Inadecuada disposición de residuos solidos</t>
  </si>
  <si>
    <t>Uso eficiente de los recursos para el desarrollo de ciudades circulares</t>
  </si>
  <si>
    <t>Política Nacional Gestión Integral de Residuos de Aparatos Eléctricos y Electrónicos.  Ministerio de Ambiente y Desarrollo Sostenible 2017
"Política Ambiental para la Gestión Integral de Residuos o Desechos Peligrosos
MINISTERIO DE AMBIENTE, VIVIENDA
Y DESARROLLO TERRITORIAL- 2005"</t>
  </si>
  <si>
    <t>IMG 17/5 Porcentaje de Planes de Gestión Integral de Residuos Sólidos (PGIRS) con seguimiento a metas de aprovechamiento</t>
  </si>
  <si>
    <t>Construir y dotar una planta de transformación de residuos plásticos que mejoren las condiciones ambientales y contribuyan a la reactivación económica de la Subregión PDET de Urabá.</t>
  </si>
  <si>
    <t>Política Ambiental para la Gestión Integral de Residuos o Desechos Peligrosos
MINISTERIO DE AMBIENTE, VIVIENDA
Y DESARROLLO TERRITORIAL- 2005</t>
  </si>
  <si>
    <t>Toda la Jurisdicción</t>
  </si>
  <si>
    <t xml:space="preserve">3201-05 Fortalecimiento del ejercicio de la autoridad ambiental </t>
  </si>
  <si>
    <t xml:space="preserve"> Porcentaje de trámites resueltos con oportunidad que cumplen los tiempos establecidos por la Ley </t>
  </si>
  <si>
    <t>%</t>
  </si>
  <si>
    <t>Uso inadecuado de la vocación del suelo</t>
  </si>
  <si>
    <t>IMG 21/6: Tiempo promedio de trámite para la resolución de autorizaciones ambientales otorgadas por la corporación</t>
  </si>
  <si>
    <t>1.1.d. Instrumentos de control y vigilancia ambiental para la resiliencia</t>
  </si>
  <si>
    <t>IMG 22/7: Porcentaje de autorizaciones ambientales con seguimiento</t>
  </si>
  <si>
    <t>Implementar programas de seguimiento a la aplicación de los planes de manejo ambiental articulado con la CAR de Urabá.</t>
  </si>
  <si>
    <t>Ejecutar Operativos de control y vigilancia por aprovechamiento ilegal de los recursos naturales en articulación con los distintos Comités (CIFFA, Comité Minero Ambiental)</t>
  </si>
  <si>
    <t>1.1.d. Instrumentos de control y vigilancia ambiental para la resiliencia1</t>
  </si>
  <si>
    <t>1605172209146
1605172208698</t>
  </si>
  <si>
    <t>Hacer cumplir la normatividad ambiental para el control efectivo de la fumigación aérea, por parte de la actividad bananera en el municipio de Chigorodó Antioquia con el objeto de minimizar el impacto ambiental de estas actividades
Garantizar la presencia efectiva de los organismos de control ambiental en el área rural y zonas protegidas del municipio de Chigorodó Antioquia.</t>
  </si>
  <si>
    <t>Porcentaje de actualización y reporte de la información en el SIAC</t>
  </si>
  <si>
    <t>Consolidar la información en el Sistema de Información Ambiental SIAC</t>
  </si>
  <si>
    <t>IMG -26: Porcentaje de actualización y reporte de la información en el SIAC</t>
  </si>
  <si>
    <t>LÍNEA ESTRATÉGICA 2 Conservación de la biodiversidad</t>
  </si>
  <si>
    <t>Programa (3202): Programa Conservación de la Biodiversidad y Servicios Ecosistémicos</t>
  </si>
  <si>
    <t>LÍNEA ESTRATÉGICA 2. CONSERVACIÓN DE LA BIODIVERSIDAD Y SERVICIOS ECOSISTÉMICOS</t>
  </si>
  <si>
    <t>3202</t>
  </si>
  <si>
    <t xml:space="preserve">3202-01 Conservación en áreas de importancia ambiental </t>
  </si>
  <si>
    <r>
      <rPr>
        <b/>
        <sz val="8"/>
        <color rgb="FF000000"/>
        <rFont val="Open Sans"/>
      </rPr>
      <t xml:space="preserve">Número de Hectáreas </t>
    </r>
    <r>
      <rPr>
        <b/>
        <sz val="8"/>
        <color rgb="FF000000"/>
        <rFont val="Open Sans"/>
      </rPr>
      <t xml:space="preserve">de ecosistemas en restauración, rehabilitación y reforestación </t>
    </r>
  </si>
  <si>
    <t>Hectáreas</t>
  </si>
  <si>
    <t xml:space="preserve"> Degradación del suelo (Pérdida de características físicas, químicas y biológicas) 
Sedimentación y Eutrofización de humedales
Riesgo de desabastecimiento de agua </t>
  </si>
  <si>
    <t>4.1.b. Restauración participativa de ecosistemas, áreas protegidas y otras áreas
ambientalmente estratégicas</t>
  </si>
  <si>
    <t xml:space="preserve">IMG 15/24: Porcentaje de áreas de ecosistemas en restauración, rehabilitación y reforestación </t>
  </si>
  <si>
    <t>POMCA RÍO LEÓN  
Identificar y generar las medidas de manejo, restauración y conservación de sitios de interés ecosistémicos en la cuenca
Identificar sitios de importancia ambiental en la cuenca y priorizarlos con respecto a su fragmentación e importancia ecosistémica</t>
  </si>
  <si>
    <t xml:space="preserve">   nvolucrar áreas degradadas por minería
PSA ojo Páramos
PSA vs negocios verdes
Relación con POMCAS
PSA VS BANCO2 implementar marca propia
Venta boNúmeros de carbono
PSA en páramo y alrededores
áreas en dcs peque   </t>
  </si>
  <si>
    <t>Documentos de investigación para la conservación de la biodiversidad y sus servicios eco sistémicos</t>
  </si>
  <si>
    <t>Política para la Gestión Sostenible del Suelo. Ministerio de Ambiente y Desarrollo Sostenible, 2016</t>
  </si>
  <si>
    <t xml:space="preserve">ODS 15.1 Sin indicador. Áreas en proceso de restauración. </t>
  </si>
  <si>
    <t>IMG 8/30: Porcentaje de suelos degradados en recuperación o rehabilitación</t>
  </si>
  <si>
    <t xml:space="preserve"> Orden 5 
Sentencia T 622 -2016.
Río Atrato Sujeto de derechos
024-2022
Alerta minería defensoría del pueblo </t>
  </si>
  <si>
    <t>Número de ha de suelos degradados en recuperación o rehabilitación</t>
  </si>
  <si>
    <t>Degradación del suelo (Perdida de características físicas, químicas y biológicas)</t>
  </si>
  <si>
    <t>4.1.b. Restauración participativa de ecosistemas, áreas protegidas y otras áreas
ambientalmente estratégicas</t>
  </si>
  <si>
    <t xml:space="preserve">Realizar el estudio de identificación de motores de deforestación en la jurisdicción </t>
  </si>
  <si>
    <t xml:space="preserve">Perdida de biodiversidad (Fauna y flora)
Tala indiscriminada de bosques
</t>
  </si>
  <si>
    <t>4.1.a. Freno de la deforestación</t>
  </si>
  <si>
    <t>IP - IMG -/33: Avance en la ejecución del Plan de Ordenación Forestal.</t>
  </si>
  <si>
    <t>CONPES 4021</t>
  </si>
  <si>
    <t>Servicio apoyo financiero para la implementación de esquemas de pago por Servicio ambientales - familias apoyadas por PSA</t>
  </si>
  <si>
    <t>Establecer Áreas bajo esquemas de Pagos por Servicios Ambientales (PSA) e incentivos a la conservación</t>
  </si>
  <si>
    <t>1.2.3. Protección del suelo rural</t>
  </si>
  <si>
    <t>POMCA RÍO SUCIO ALTO
Identificación de áreas de importancia estratégica que aplican para el pago por servicios ambientales
POMCA RÍO LEÓN  
Integrar a la comunidad en actividades que permitan beneficiar la estructura ecosistémica de la cuenca gracias a los rubros de pagos por servicios ambientales</t>
  </si>
  <si>
    <t>Caracterización de usuarios para la estrategia de PSA municipio de Peque</t>
  </si>
  <si>
    <t xml:space="preserve">Piloto de evaluación ambiental para  pago por servicios ambientales </t>
  </si>
  <si>
    <t xml:space="preserve">Realizar un Piloto de evaluación ambiental al programa de pago por servicios ambientales en la jurisdicción </t>
  </si>
  <si>
    <t>Número de pilotos de evaluación ambiental al programa de pago por servicios ambientales</t>
  </si>
  <si>
    <t>IP - IMG-/36 Implementación del Programa Nacional de Pagos por Servicios Ambientales en el marco del CONPES 3886 de 2017</t>
  </si>
  <si>
    <t>Documentos de planeación para la conservación de la biodiversidad y sus servicios eco sistémicos</t>
  </si>
  <si>
    <t>Número de planes de ordenación forestal formulados</t>
  </si>
  <si>
    <t>jurisdicción</t>
  </si>
  <si>
    <t xml:space="preserve">ODS 15.2 Sin Indicador. Administrar de manera sostenible todos los bosques- </t>
  </si>
  <si>
    <t>IMG 11/18-33: Porcentaje de avance en la formulación del Plan de Ordenación Forestal</t>
  </si>
  <si>
    <t>CONPES 3886</t>
  </si>
  <si>
    <t>Actualizar POF centro/ Manual para la implementación de la Guía de ordenación Forestal a nivel nacional</t>
  </si>
  <si>
    <t xml:space="preserve"> Servicio de educación informal en el marco de la conservación de la biodiversidad y los Servicio ecosistémicos </t>
  </si>
  <si>
    <t>3202-02 Áreas protegidas y ecosistemas estratégicos</t>
  </si>
  <si>
    <t xml:space="preserve">Gestionar las áreas protegidas de la jurisdicción buscando la conservación, sostenibilidad y resiliencia ecosistémica </t>
  </si>
  <si>
    <t>Servicio de registro de áreas protegidas</t>
  </si>
  <si>
    <t>Áreas Protegidas inscritas en el RUNAP</t>
  </si>
  <si>
    <t xml:space="preserve">Ampliación DRIM ensenada </t>
  </si>
  <si>
    <t>Prácticas inadecuada de turismo y recreación</t>
  </si>
  <si>
    <t xml:space="preserve"> ODS 15,1 Áreas protegidas regionales, competencia de CORPOURABA, que han surtido el trámite de inscripción en el RUNAP </t>
  </si>
  <si>
    <t>IMG-9/16: Porcentaje de la superficie de áreas protegidas regionales declaradas, homologadas o recategorizadas, inscritas en el RUNAP</t>
  </si>
  <si>
    <t>CONPES 3990 - 4050</t>
  </si>
  <si>
    <t xml:space="preserve">1605490215848
1605837220395	</t>
  </si>
  <si>
    <t xml:space="preserve">Delimitar las zonas de interés ambiental con el fin de proteger y conservar la fauna y flora del municipio de Necoclí departamento de Antioquia
Conservar y proteger zonas ambientales ubicadas la zona rural del Distrito, portuario, logístico, industrial, turístico y comercial de Turbo Antioquia
</t>
  </si>
  <si>
    <t>Consultas previas y cumplimiento de acuerdos
Monitoreo del área inmerso en implementación del PMA
Reservas de la sociedad civil
Plan de manejo a 5 años, componentes diagnóstico, ordenación y estratégico (planes y proyectos)</t>
  </si>
  <si>
    <t>Definir lineamientos técnicos para el manejo de especies invasoras de flora y fauna</t>
  </si>
  <si>
    <t xml:space="preserve">Número de documentos con lineamientos técnicos para el manejo de especies invasoras </t>
  </si>
  <si>
    <t>Necoclí - Turbo</t>
  </si>
  <si>
    <t>Especies invasoras y amenazadas  Flora</t>
  </si>
  <si>
    <t>IMG 14/27:Porcentaje de especies invasoras con medidas de prevención, control y manejo en ejecución</t>
  </si>
  <si>
    <t>Turbo, Necoclí, San Juan, Arboletes Manglar</t>
  </si>
  <si>
    <t>Pérdida de biodiversidad (Fauna y flora)</t>
  </si>
  <si>
    <t>Política Nacional para Humedales Interiores de Colombia. MINISTERIO DEL MEDIO AMBIENTE
CONSEJO NACIONAL AMBIENTAL 2001</t>
  </si>
  <si>
    <t>Peque, Humedales, Insor</t>
  </si>
  <si>
    <t xml:space="preserve">Servicio de acompañamiento técnico y social </t>
  </si>
  <si>
    <t>Río león, carauta, Urrao</t>
  </si>
  <si>
    <t>Documentos seguimiento</t>
  </si>
  <si>
    <t>Implementar planes de manejo en áreas protegidas</t>
  </si>
  <si>
    <t>Número de áreas protegidas con planes de manejo en ejecución</t>
  </si>
  <si>
    <t>Sedimentación y Eutrofización de humedales</t>
  </si>
  <si>
    <t>IMG-12/23: Porcentaje de áreas protegidas con planes de manejo en ejecución</t>
  </si>
  <si>
    <t>Construir con las entidades territoriales, departamentales , municipales, mesas ambientales comunitarias, autoridades ambientales, étnicas y Autoridad minera, una propuesta de ordenamiento minero ambiental con sistemas locales y regionales de áreas protegidas del territorio, con mecanismos efectivos de participación de las comunidades rurales y étnicas</t>
  </si>
  <si>
    <t xml:space="preserve"> 3202-03 Implementación de Acciones estratégicas de los Páramos de la jurisdicción </t>
  </si>
  <si>
    <t xml:space="preserve"> Conservar y proteger los Páramos de la jurisdicción de Corpouraba 
 </t>
  </si>
  <si>
    <t xml:space="preserve">Documento de implementación </t>
  </si>
  <si>
    <t>Urrao</t>
  </si>
  <si>
    <t>IMG 10/21:Porcentaje de páramos delimitados por el MADS, con zonificación y régimen de usos adoptados por la CAR</t>
  </si>
  <si>
    <t>incluir PSA
Divulgación verificar línea base
Zonas de amortiguamiento</t>
  </si>
  <si>
    <t>Practicas inadecuada de turismo y recreación</t>
  </si>
  <si>
    <t>2.3. Protección del suelo rural</t>
  </si>
  <si>
    <t>3202-04 Gestión y Manejo de Fauna Silvestre</t>
  </si>
  <si>
    <t xml:space="preserve">Proteger y conservar la fauna silvestre en la jurisdicción </t>
  </si>
  <si>
    <t>Servicio de asistencia técnica para la protección de la fauna y flora silvestre</t>
  </si>
  <si>
    <t xml:space="preserve"> Realizar el Manejo y atención EX SITU de especímenes de fauna silvestre </t>
  </si>
  <si>
    <t xml:space="preserve">  Número de especímenes atendidos  </t>
  </si>
  <si>
    <t>Actualizar documento con priorización de acción sobre especies  amenazadas</t>
  </si>
  <si>
    <t>Especies invasoras erradicar
Especies vs individuos
Socializar responsabilidades con entes municipales y otros
Entrega en oficinas vs cav</t>
  </si>
  <si>
    <t>Servicio de Implementación de estrategia de conservación de especies amenazadas IN SITU</t>
  </si>
  <si>
    <t>Número de documentos sobre la implementación estrategia de conservación de especies amenazadas IN SITU</t>
  </si>
  <si>
    <t xml:space="preserve">• Gestión de mecanismos expeditos para la resolución de conflictos ambientales en territorio, de conformidad con el Sistema Nacional de diálogo y transformación de conflictos socioambientales. 
</t>
  </si>
  <si>
    <t>IMG 13/26: Porcentaje de especies amenazadas con medidas de conservación y manejo en ejecución
IMG 14/27:Porcentaje de especies invasoras con medidas de prevención, control y manejo en ejecución</t>
  </si>
  <si>
    <t xml:space="preserve"> Documento de investigación sobre conflictos con  felinos PSA con incentivos a la conservación (guardianes de la playa y de la fauna)</t>
  </si>
  <si>
    <t>Especies invasoras</t>
  </si>
  <si>
    <t>Realizar estudios y control sobre los efectos negativos que causa la cría de búfalos sobre la fauna, flora, y medio ambiente en Chigorodó Antioquia</t>
  </si>
  <si>
    <t>LÍNEA ESTRATÉGICA 3 Gestión del Recurso Hídrico</t>
  </si>
  <si>
    <t>Programa (3203): Programa Gestión integral del recurso hídrico</t>
  </si>
  <si>
    <t>LÍNEA ESTRATÉGICA 3. GESTIÓN DEL RECURSO HÍDRICO</t>
  </si>
  <si>
    <t>Documentos de planeación para la gestión integral del recurso hídrico</t>
  </si>
  <si>
    <t>Actualizar el Programa Institucional Regional de Monitoreo del Agua - PIRMA de la jurisdicción</t>
  </si>
  <si>
    <t xml:space="preserve"> Número de Documentos de actualización del PIRMA </t>
  </si>
  <si>
    <t>Redes y estaciones de Monitoreo del Recurso Hídrico en operación</t>
  </si>
  <si>
    <t>Política Nacional
para la Gestión Integral del
Recurso Hídrico Ministerio de Ambiente, Vivienda y Desarrollo Territorial 2010</t>
  </si>
  <si>
    <t>Servicio de caracterización de la calidad del agua</t>
  </si>
  <si>
    <t>Realizar el monitoreo de la calidad de agua superficiales y subterráneas de la jurisdicción</t>
  </si>
  <si>
    <t>Número de monitoreos en la red de calidad de agua</t>
  </si>
  <si>
    <t>Uso excesivo del recurso hídrico por actividad agropecuaria, industrial y/o abastecimiento de centros poblados
Incluye Aguas superficiales y aguas subterráneas</t>
  </si>
  <si>
    <t>2.a. Ciclo del agua como base del ordenamiento territorial</t>
  </si>
  <si>
    <t xml:space="preserve">ODS 6 Agua limpia y saneamiento
6.3 Porcentaje de puntos de monitoreo con categoría buena o aceptable del Índice de Calidad de Agua (ICA). </t>
  </si>
  <si>
    <t>IMG 25/10: Porcentaje de redes y estaciones de monitoreo en operación</t>
  </si>
  <si>
    <t xml:space="preserve"> POMCA RÍO SUCIO ALTO
Diseño y localización de ocho estaciones entre Hidrometeorológicas y piezométricas. </t>
  </si>
  <si>
    <t xml:space="preserve">Servicio de seguimiento a PSMV </t>
  </si>
  <si>
    <t xml:space="preserve">Número de seguimientos a los Planes de Saneamiento y Manejo de Vertimientos (PSMV) </t>
  </si>
  <si>
    <t>Excluye Murindó y Vigía</t>
  </si>
  <si>
    <t>Contaminación y deterioro del sistema de acuífero</t>
  </si>
  <si>
    <t>IMG 3/2: Porcentaje de Planes de Saneamiento y Manejo de Vertimientos (PSMV) con seguimiento</t>
  </si>
  <si>
    <t>Servicio de seguimiento a PUEAA</t>
  </si>
  <si>
    <t xml:space="preserve">Realizar el seguimiento a los Programas de Uso Eficiente y Ahorro del Agua (PUEAA) </t>
  </si>
  <si>
    <t>Desconocimiento del sistema de acuífero</t>
  </si>
  <si>
    <t>IMG 5/3: Porcentaje de Programas de Uso Eficiente y Ahorro del Agua (PUEAA) con seguimiento</t>
  </si>
  <si>
    <t xml:space="preserve">Riesgo de desabastecimiento de agua
Uso excesivo del recurso hídrico por actividad agropecuaria, industrial y/o abastecimiento de centros poblados
</t>
  </si>
  <si>
    <t>Reporte de los instrumentos económicos, financieros y tributarios validados por el MADS</t>
  </si>
  <si>
    <t>IMG - /15: Reporte de los instrumentos económicos, financieros y tributarios validados por el MADS</t>
  </si>
  <si>
    <t xml:space="preserve"> Generar conciencia ambiental a comunidades que habitan el área rural del municipio de Apartadó, a través de capacitaciones en manejo y disposición de aguas residuales </t>
  </si>
  <si>
    <t xml:space="preserve">Avanzar en los procesos de implementación del componente programático de los POMCAS  y los demás instrumentos de planificación del recurso hídrico existentes en la Corporación </t>
  </si>
  <si>
    <t>Documento de priorización instrumentos de administración del recurso hídrico (PMA, PMM, POMCA, PORH, RH, RC)</t>
  </si>
  <si>
    <t>1 Documento que prioriza todos los instrumentos</t>
  </si>
  <si>
    <t>ODS 6 Agua limpia y saneamiento
6.5 Planes de Ordenación y manejo de cuencas hidrográficas (POMCAS) en formulación en el territorio nacional</t>
  </si>
  <si>
    <t>IMG 1/19: Porcentaje de avance en la formulación y/o ajuste de los Planes de Ordenación y Manejo de Cuencas (POMCAS), Planes de Manejo de Acuíferos (PMA) y Planes de Manejo de Microcuencas (PMM)</t>
  </si>
  <si>
    <t>Formular y/o actualizar de manera participativa y con enfoque diferencial étnico, los Planes de Manejo y Ordenamiento de Cuencas -POMCA- de los principales ríos de la subregión de Urabá, articulados con la Zonificación Ambiental también participativa y posteriormente, fortalecer la gobernanza con las autoridades ambientales y las comunidades para la implementación de los planes</t>
  </si>
  <si>
    <t>Erosión hídrica (Pluvial, Fluvial, marina o de oleaje).</t>
  </si>
  <si>
    <t>Documento del plan de ordenación y manejo de cuenca hidrográfica</t>
  </si>
  <si>
    <t>ODS 6 Agua limpia y saneamiento
6.5 Planes de Ordenación y manejo de cuencas hidrográficas (POMCAS) en implementación en el territorio nacional</t>
  </si>
  <si>
    <t>Servicio de seguimiento a los procesos de ordenación y manejo de cuencas hidrográficas</t>
  </si>
  <si>
    <t xml:space="preserve"> Número</t>
  </si>
  <si>
    <t>IMG 6/17: Porcentaje de Planes de Ordenación y Manejo de Cuencas (POMCAS), Planes de Manejo de Acuíferos (PMA) y Planes de Manejo de Microcuencas (PMM) en ejecución</t>
  </si>
  <si>
    <t>T-038
Río Cauca sujeto de derechos</t>
  </si>
  <si>
    <t>POMCA RÍO SUCIO ALTO
Ejecución y seguimiento a los acuerdos que se han formulado en el marco de la consulta previa del POMCA Río Sucio Alto
PRSA
Realización de mesas técnicas de evaluación con los entes de administración, control ambiental y las comunidades en el área de la Reserva Forestal Protectora</t>
  </si>
  <si>
    <t>3203-03 Gestión integral de agua subterránea en la jurisdicción de Corpouraba</t>
  </si>
  <si>
    <t>Documento de Implementación</t>
  </si>
  <si>
    <t>Implementar planes de manejo de acuíferos</t>
  </si>
  <si>
    <t>Número de Planes de Ordenación y Manejo de Cuencas (POMCAS), Planes de Manejo de Acuíferos (PMA) y Planes de Manejo de Microcuencas (PMM) en ejecución</t>
  </si>
  <si>
    <t xml:space="preserve"> Acuífero del golfo de Urabá y Acuífero del Río San Juan </t>
  </si>
  <si>
    <t>Contaminación y deterioro del sistema de acuifero</t>
  </si>
  <si>
    <t>Planes de Manejo Ambiental de Acuíferos (PMAA) en ejecución</t>
  </si>
  <si>
    <t>IMG 6/31: Porcentaje de Planes de Ordenación y Manejo de Cuencas (POMCAS), Planes de Manejo de Acuíferos (PMA) y Planes de Manejo de Microcuencas (PMM) en ejecución</t>
  </si>
  <si>
    <t>POMCA Río turbo currulao Exploración geoeléctrica para la identificación de acuíferos en la Provincia Sinú- San Jacinto, parte norte de la cuenca</t>
  </si>
  <si>
    <t xml:space="preserve">  Avanzar en los procesos de implementación del componente programático de los Planes de manejo del acuífero y el conocimiento del estado de las agua subterráneas de la jurisdicción de la Corporación   </t>
  </si>
  <si>
    <t xml:space="preserve"> Documento de acto administrativo Plan de Manejo del Acuífero del Río san Juan </t>
  </si>
  <si>
    <t>Aprobación del Plan de Manejo del Acuífero del río San Juan</t>
  </si>
  <si>
    <t>San juan, arboletes</t>
  </si>
  <si>
    <t>Desconocimiento del sistema de acuifero</t>
  </si>
  <si>
    <t>3203-04 Descontaminación del recurso hídrico</t>
  </si>
  <si>
    <t xml:space="preserve">Reducir la afectación del recurso hídrico por el vertimiento de las aguas residuales </t>
  </si>
  <si>
    <t>Iniciativas de sistemas de tratamiento para el saneamiento ambiental rural cofinanciados</t>
  </si>
  <si>
    <t>Apoyar la implementación de iniciativas de sistemas de tratamiento para el saneamiento ambiental rural  (UNISAFA)</t>
  </si>
  <si>
    <t xml:space="preserve"> Número de iniciativas cofinanciados /financiados  </t>
  </si>
  <si>
    <t>Contaminación de fuentes hidricas superficiales</t>
  </si>
  <si>
    <t xml:space="preserve"> POMCA RÍO SUCIO ALTO
Diseño de las unidades sanitarias y los pozos sépticos </t>
  </si>
  <si>
    <t>1 el primer año y tres los siguientes</t>
  </si>
  <si>
    <t xml:space="preserve">Cofinanciación de plantas de tratamiento de agua residual municipales </t>
  </si>
  <si>
    <t xml:space="preserve"> Número PTAR municipales cofinanciadas/financiadas </t>
  </si>
  <si>
    <t xml:space="preserve">
ODS 6 Agua limpia y saneamiento
6.2 Porcentaje de la 
población con 
acceso a métodos 
de saneamiento 
adecuados</t>
  </si>
  <si>
    <r>
      <rPr>
        <b/>
        <sz val="8"/>
        <color rgb="FF000000"/>
        <rFont val="Open Sans"/>
      </rPr>
      <t xml:space="preserve"> Número de Documentos de estudios</t>
    </r>
    <r>
      <rPr>
        <b/>
        <sz val="8"/>
        <color rgb="FF000000"/>
        <rFont val="Open Sans"/>
      </rPr>
      <t xml:space="preserve"> realizados</t>
    </r>
  </si>
  <si>
    <t>Uso excesivo del recurso hídrico por actividad agropecuaria, industrial y/o abastecimiento de centros poblados</t>
  </si>
  <si>
    <t>Tercer y cuarto año</t>
  </si>
  <si>
    <t>3203-05 Río Atrato sujeto de derechos</t>
  </si>
  <si>
    <t>Implementación de las órdenes establecidas en la sentencia río Atrato sujeto de derechos</t>
  </si>
  <si>
    <t>Implementar las actividades conjuntas del plan de acción en el marco de la sentencia T-622 - CORPOURABA, CODECHOCO, MADS y otros relacionados-</t>
  </si>
  <si>
    <t>Vigía del fuerte y Murindó</t>
  </si>
  <si>
    <t xml:space="preserve"> Orden 5 y 8 sentencia T 622
Río Atrato Sujeto de derechos </t>
  </si>
  <si>
    <t>Realizar el monitoreo de matrices ambientales en el río Atrato (Agua y/o sedimentos, peces y macrófitas)</t>
  </si>
  <si>
    <t>Número de matrices realizadas</t>
  </si>
  <si>
    <t xml:space="preserve"> Orden 8 sentencia T 622
Río Atrato Sujeto de derechos </t>
  </si>
  <si>
    <t>Informe de cumplimiento de la sentencia</t>
  </si>
  <si>
    <t>Realizar el seguimiento al cumplimiento de la sentencia</t>
  </si>
  <si>
    <t xml:space="preserve"> Número de seguimientos</t>
  </si>
  <si>
    <t>LÍNEA ESTRATÉGICA 4 Planificación y ordenamiento ambiental regional .</t>
  </si>
  <si>
    <t xml:space="preserve">  Programa (3204): Programa Gestión de la información y el Conocimiento ambiental  </t>
  </si>
  <si>
    <t>LÍNEA ESTRATÉGICA 4. PLANIFICACIÓN Y ORDENAMIENTO AMBIENTAL TERRITORIAL</t>
  </si>
  <si>
    <t>3204</t>
  </si>
  <si>
    <t xml:space="preserve">  3204-01 Gestión Del Conocimiento y de la información ambiental  </t>
  </si>
  <si>
    <t xml:space="preserve">Fomentar el desarrollo de la investigación ambiental y la información sobre los recursos naturales y el ambiente </t>
  </si>
  <si>
    <t xml:space="preserve"> Número de Documentos </t>
  </si>
  <si>
    <t>Baja consciencia ambiental</t>
  </si>
  <si>
    <t>Implementación del acuerdo de Escazú</t>
  </si>
  <si>
    <t xml:space="preserve"> 1.2. Democratización del conocimiento </t>
  </si>
  <si>
    <t>% de trámites ambientales con análisis cartográficos cumpliendo con los tiempos del sistema de gestión corporativo</t>
  </si>
  <si>
    <t xml:space="preserve">  Servicio de información para la gestión del Conocimiento  ambiental implementado   </t>
  </si>
  <si>
    <t>Realizar el Análisis y divulgación de la información ambiental</t>
  </si>
  <si>
    <t>1.1. Implementación del acuerdo de Escazú</t>
  </si>
  <si>
    <t>Servicio de información ambiental</t>
  </si>
  <si>
    <t xml:space="preserve">3204-02 Fortalecimiento del Laboratorio de aguas de la Corporación </t>
  </si>
  <si>
    <t xml:space="preserve">Fortalecer la herramienta de análisis del estado y calidad del recurso hídrico en la jurisdicción </t>
  </si>
  <si>
    <t>Laboratorio de calidad ambiental acreditado</t>
  </si>
  <si>
    <r>
      <rPr>
        <b/>
        <sz val="8"/>
        <color rgb="FF000000"/>
        <rFont val="Open Sans"/>
      </rPr>
      <t xml:space="preserve">Formular e </t>
    </r>
    <r>
      <rPr>
        <b/>
        <sz val="8"/>
        <color rgb="FF000000"/>
        <rFont val="Open Sans"/>
      </rPr>
      <t>Implementar el plan de operación para el sostenimiento de la acreditación del laboratorio</t>
    </r>
  </si>
  <si>
    <t xml:space="preserve"> Número de planes formulado y porcentaje de avance en la implementación del Plan de acreditación</t>
  </si>
  <si>
    <t>Documento de planeación</t>
  </si>
  <si>
    <t>Sentencias, quejas, redes de monitoreo, estudios específicos</t>
  </si>
  <si>
    <t xml:space="preserve"> 3204-03 Fortalecimiento de las herramientas de tecnología de la información y comunicación </t>
  </si>
  <si>
    <t>Servicio de Herramientas TI, Licencias y aplicativos actualizados, con mantenimiento y soporte</t>
  </si>
  <si>
    <t>Realizar el soporte de Herramientas TI, Licencias y aplicativos de la corporación</t>
  </si>
  <si>
    <t xml:space="preserve"> Número de soportes realizados</t>
  </si>
  <si>
    <t xml:space="preserve"> Servicios tecnológicos para el sistema de información ambiental  </t>
  </si>
  <si>
    <t xml:space="preserve"> Fortalecimiento de la infraestructura tecnológica de la corporación </t>
  </si>
  <si>
    <t xml:space="preserve"> Número de fortalecimientos</t>
  </si>
  <si>
    <t>Programa (3205): Programa Ordenamiento ambiental territorial</t>
  </si>
  <si>
    <t>3205</t>
  </si>
  <si>
    <t>3205-01 Fortalecimiento de los instrumentos de planificación y ordenamiento ambiental</t>
  </si>
  <si>
    <t>Promover el desarrollo territorial articulado con el desarrollo social y económico de la región, a través de los instrumentos de planificación y ordenamiento ambiental</t>
  </si>
  <si>
    <t>Servicio de divulgación y socialización ambiental en el marco del ordenamiento ambiental territorial</t>
  </si>
  <si>
    <t xml:space="preserve"> Asesorar a los municipios priorizados en ordenamiento territorial  </t>
  </si>
  <si>
    <t>Número de municipios asesorados en la inclusión del componente ambiental en los procesos de planificación y ordenamiento territorial, con énfasis en la incorporación de las determinantes ambientales para la revisión y ajuste de los POT</t>
  </si>
  <si>
    <t>2.c. Reglamentación e implementación de los determinantes para la protección del suelo</t>
  </si>
  <si>
    <t>IMG 24/12: Porcentaje de municipios asesorados o asistidos en la inclusión del componente ambiental en los procesos de planificación y ordenamiento territorial, con énfasis en la incorporación de las determinantes ambientales para la revisión y ajuste de los POT</t>
  </si>
  <si>
    <t xml:space="preserve">  Fortalecer a las comunidades étnicas para la construcción de los planes de ordenamiento interno de la propiedad colectiva de los predios que hacen parte de los resguardos indígenas y territorios colectivos de comunidades negras y de los planes de manejo ambiental de dichos territorios  </t>
  </si>
  <si>
    <t>Documentos de lineamientos técnicos para el ordenamiento ambiental territorial</t>
  </si>
  <si>
    <t xml:space="preserve">Actualizar el Plan de Gestión Ambiental regional </t>
  </si>
  <si>
    <t xml:space="preserve"> Número de Planes actualizados</t>
  </si>
  <si>
    <t>3.a. Armonización y racionalización de los instrumentos de ordenamiento y planificación
territorial "</t>
  </si>
  <si>
    <t>Formular el Plan de Acción Cuatrienal</t>
  </si>
  <si>
    <t xml:space="preserve"> Número de Plan formulado</t>
  </si>
  <si>
    <t xml:space="preserve"> Formular los lineamientos para el ordenamiento del suelo rural suburbano  </t>
  </si>
  <si>
    <t xml:space="preserve"> Número de Documentos formulado</t>
  </si>
  <si>
    <t>Seguimiento a Planes de ordenamiento territorial</t>
  </si>
  <si>
    <t>Realizar el Seguimiento a Planes de ordenamiento territorial</t>
  </si>
  <si>
    <t xml:space="preserve"> Número de seguimientos realizados</t>
  </si>
  <si>
    <t>3.b. Reglas comunes para el respeto de las restricciones del territorio
territorial "</t>
  </si>
  <si>
    <t>Formular y aplicar el plan de ordenamiento ambiental en las comunidades indígenas, Afrodescendiente y campesinas del municipio de Mutatá, Antioquia</t>
  </si>
  <si>
    <t xml:space="preserve"> Número de audiencias de rendición de cuentas realizadas </t>
  </si>
  <si>
    <t>Realizar las audiencias de rendición de cuentas de la corporación</t>
  </si>
  <si>
    <t xml:space="preserve"> Número de Audiencias realizadas </t>
  </si>
  <si>
    <t xml:space="preserve">3205-02 Estrategias de Adaptación y Gestión del Riesgo </t>
  </si>
  <si>
    <t>Degradación del suelo (Pérdida de características físicas, químicas y biológicas)</t>
  </si>
  <si>
    <t>1.c. Modernización de la institucionalidad ambiental y de gestión del riesgo de desastres</t>
  </si>
  <si>
    <t>(participación reuniones de los CMGRD,CDGRD elaboración de informes de eventos o potenciales)</t>
  </si>
  <si>
    <t>Apoyar la implementación de los sistemas de monitoreo y alertas tempranas comunitario de los entes territoriales</t>
  </si>
  <si>
    <t xml:space="preserve"> Número de Sistemas de alertas tempranas para la gestión del riesgo de desastres apoyados</t>
  </si>
  <si>
    <t>Efectos del Cambio climático</t>
  </si>
  <si>
    <t>POMCA Río SUCIO ALTO, Diseñar un sistema de alerta temprana (SAT)
POMCA Río TURBO CURRULAO
Alertas tempranas para la prevención de riesgos</t>
  </si>
  <si>
    <t xml:space="preserve"> Vigía del fuerte, Uramita, Cañasgordas </t>
  </si>
  <si>
    <t xml:space="preserve">Documentos de planeación
</t>
  </si>
  <si>
    <t>Documentos de estudios técnicos para el ordenamiento ambiental territorial</t>
  </si>
  <si>
    <r>
      <rPr>
        <b/>
        <sz val="8"/>
        <color rgb="FF000000"/>
        <rFont val="Open Sans"/>
      </rPr>
      <t xml:space="preserve"> Número de</t>
    </r>
    <r>
      <rPr>
        <b/>
        <sz val="8"/>
        <color rgb="FF000000"/>
        <rFont val="Open Sans"/>
      </rPr>
      <t xml:space="preserve"> estudios realiados</t>
    </r>
  </si>
  <si>
    <t xml:space="preserve">Toda la jurisdicción </t>
  </si>
  <si>
    <t xml:space="preserve"> POMCA RÍO SUCIO ALTO
Diseñar obras de mitigación de riesgos para la protección de comunidades en riesgo </t>
  </si>
  <si>
    <t xml:space="preserve">Realizar el acompañamiento a los cuerpos de bomberos de la Jurisdicción </t>
  </si>
  <si>
    <r>
      <rPr>
        <b/>
        <sz val="8"/>
        <color rgb="FF000000"/>
        <rFont val="Open Sans"/>
      </rPr>
      <t xml:space="preserve"> Número de </t>
    </r>
    <r>
      <rPr>
        <b/>
        <sz val="8"/>
        <color rgb="FF000000"/>
        <rFont val="Open Sans"/>
      </rPr>
      <t>cuerpos de bomberos acompañados</t>
    </r>
  </si>
  <si>
    <t xml:space="preserve">Realizar el mejoramiento de las capacidades para la atención de incendios forestales de la Jurisdicción </t>
  </si>
  <si>
    <t>Incendios forestales</t>
  </si>
  <si>
    <t>Metodología de evaluación de daños, y análisis de necesidades ambientales post desastres continental EDANA-C implementada</t>
  </si>
  <si>
    <t>IP - IMG -/20: Metodología de evaluación de daños, y análisis de necesidades ambientales post desastres continental EDANA-C implementada</t>
  </si>
  <si>
    <t>AUMENTAR EL Conocimiento DEL RIESGO POR EVENTOS NATURALES DE LOS MUNICIPIOS DE ABRIAQUÍ, DABEIBA, FRONTINO, MURINDÓ, SAN JUAN DE URABÁ, URAMITA, URRAO, TURBO Y VIGÍA DEL FUERTE EN ANTIOQUIA</t>
  </si>
  <si>
    <t>Documentos de estudios técnicos</t>
  </si>
  <si>
    <t>ABRIAQUÍ, DABEIBA, FRONTINO, MURINDO, SAN JUAN DE URABÁ, URAMITA, URRAO, TURBO Y VIGÍA DEL FUERTE</t>
  </si>
  <si>
    <t>Documentos de lineamientos técnicos</t>
  </si>
  <si>
    <t>Número de seguimientos técnicos y administrativos realizados</t>
  </si>
  <si>
    <t xml:space="preserve">  LÍNEA ESTRATÉGICA 5 Gestión del Riesgo y Cambio Climático para un Desarrollo Bajo en carbono  </t>
  </si>
  <si>
    <t xml:space="preserve">  Programa (3206): Gestión del Riesgo y Cambio Climático para un Desarrollo Bajo en carbono y resiliente al clima  </t>
  </si>
  <si>
    <t xml:space="preserve">  LÍNEA ESTRATÉGICA 5. GESTIÓN DEL RIESGO Y CAMBIO CLIMÁTICO PARA UN DESARROLLO BAJO EN carbono  </t>
  </si>
  <si>
    <t>3206</t>
  </si>
  <si>
    <t>Fomentar un desarrollo bajo en carbono y resiliente al clima y Fortalecer la gobernanza del cambio climático en la región</t>
  </si>
  <si>
    <t>Servicio de apoyo técnico para la implementación de acciones de mitigación y adaptación al cambio climático</t>
  </si>
  <si>
    <t>Número de soluciones implementadas</t>
  </si>
  <si>
    <t>Descarbonización y resiliencia de sectores productivos y gestión de sus riesgos
climáticos</t>
  </si>
  <si>
    <t xml:space="preserve">Política Nacional de Cambio Climático.	2017
</t>
  </si>
  <si>
    <t>IMG 7/12: Porcentaje de municipios asesorados o asistidos en la inclusión del componente ambiental en los procesos de planificación y ordenamiento territorial, con énfasis en la incorporación de las determinantes ambientales para la revisión y ajuste de los POT</t>
  </si>
  <si>
    <t xml:space="preserve">  Servicio de educación informal en gestión del cambio climático para un desarrollo bajo en carbono y resiliente al clima  </t>
  </si>
  <si>
    <t xml:space="preserve">Desarrollar una estrategia de educación en cambio climático para las proyectos educativos institucionales ambientales 
</t>
  </si>
  <si>
    <t xml:space="preserve"> Número de estrategias desarrolladas</t>
  </si>
  <si>
    <t xml:space="preserve"> POMCA RÍO SUCIO ALTO
Sensibilización y fortalecimiento de capacidades sobre prácticas de producción con enfoque de conservación de Suelos y Aguas para la Adaptación al Cambio climático. </t>
  </si>
  <si>
    <t xml:space="preserve"> Número MRV consolidado</t>
  </si>
  <si>
    <t xml:space="preserve">  Documentos de lineamientos técnicos para la gestión del cambio climático y un desarrollo bajo en carbono y resiliente al clima  </t>
  </si>
  <si>
    <t xml:space="preserve"> Número de estudios implementados</t>
  </si>
  <si>
    <t>Programa (3207):  Programa Gestión integral de mares, costas y recursos acuáticos</t>
  </si>
  <si>
    <t xml:space="preserve">3207-01 Implementación de acciones en la Unidad Ambiental Costera </t>
  </si>
  <si>
    <t xml:space="preserve">Conservar los Recursos Naturales renovables marino Costeros en La UAC Darién jurisdicción de CORPOURABA
</t>
  </si>
  <si>
    <t>Documentos de planeación para la gestión integral de mares, costas y recursos acuáticos</t>
  </si>
  <si>
    <t xml:space="preserve"> Número de estudios realizados</t>
  </si>
  <si>
    <t>Turbo, Necoclí, San juan, Arboletes (Arrecifes, (tiburones, rayas y quimeras) y pasivos ambientales (erosión costera))</t>
  </si>
  <si>
    <t>Perdida de biodiversidad (Fauna y flora)</t>
  </si>
  <si>
    <t xml:space="preserve">Política Nacional Ambiental para el Desarrollo Sostenible de los Espacios Oceánicos y las Zonas Costeras e Insulares de Colombia.	2000
</t>
  </si>
  <si>
    <t>Cambiar actualizar pm mangle vs formular
Ajustar cartografía manglar
Cooperación con áreas protegidas</t>
  </si>
  <si>
    <t>Documentos de investigación para la gestión integral de mares, costas y recursos acuáticos</t>
  </si>
  <si>
    <t>Turbo, Necoclí, San juan, Arboletes</t>
  </si>
  <si>
    <t xml:space="preserve">
ODS 14 Vida Submarina
14.1 Porcentaje de estaciones de monitoreo de aguas marinas con categoría entre aceptable a óptima del Índice de calidad de Aguas Marinas (ICAM)</t>
  </si>
  <si>
    <t xml:space="preserve">icam, Rayas, tiburones, arrecifes </t>
  </si>
  <si>
    <t>Actualizar el plan de Manejo de Manglares</t>
  </si>
  <si>
    <t xml:space="preserve"> Número de Planes de manejo de manglar actualizado</t>
  </si>
  <si>
    <t>8, Avance en la ejecución de los Planes de Ordenación y Manejo Integrado de la Unidad Ambiental Costera – POMIUAC, adoptados</t>
  </si>
  <si>
    <t xml:space="preserve">
ODS 14 Vida Submarina
14.2 Proteger y restaurar ecosistemas -manglar</t>
  </si>
  <si>
    <t>IMG 16/9: Implementación de acciones en manejo integrado de zonas costeras</t>
  </si>
  <si>
    <t>Avanzar en la etapa de formulación de la POMIUAC (etapa final)</t>
  </si>
  <si>
    <t>Porcentaje de avance en la formulación de la POMIUAC</t>
  </si>
  <si>
    <t>Porcentaje</t>
  </si>
  <si>
    <t xml:space="preserve"> Implementación y jerarquización de las determinantes de ordenamiento</t>
  </si>
  <si>
    <t>IMG - /35: Avance en la formulación y/o ajuste de los Planes de Ordenación y Manejo Integrado de la Unidad Ambiental Costera – POMIUAC</t>
  </si>
  <si>
    <t>Servicio de cuantificaciones de Captura de carbono azul en diferentes zonas de los ecosistemas, para contar con una línea base nacional  de datos en campo homogénea. diferenciada por tipo de ecosistema: pastos marino, manglar, corales y playas</t>
  </si>
  <si>
    <t xml:space="preserve">Desarrollar Un proyecto piloto de carbono Azul
</t>
  </si>
  <si>
    <t>Número de proyectos polito de carbono azul</t>
  </si>
  <si>
    <t>Jurisdicción</t>
  </si>
  <si>
    <t xml:space="preserve"> Número de Hectáreas restauradas</t>
  </si>
  <si>
    <t>LÍNEA ESTRATÉGICA 6 Educación Ambiental, Participación y Conflictos Socioambientales</t>
  </si>
  <si>
    <t>Programa (3208): Programa Educación Ambiental</t>
  </si>
  <si>
    <t>LÍNEA ESTRATÉGICA 6. EDUCACIÓN AMBIENTAL, PARTICIPACIÓN Y CONFLICTOS SOCIOAMBIENTALES</t>
  </si>
  <si>
    <t>3208</t>
  </si>
  <si>
    <t xml:space="preserve">3208-01 Acompañamiento a procesos de Educación y Cultura Ambiental en el marco de la Política Nacional de Educación ambiental </t>
  </si>
  <si>
    <t>Promover y dinamizar los procesos de educación ambiental, mediante el diseño de proyectos y herramientas enfocados en la gestión ambiental, institucional y local, bajo los lineamientos de la política nacional de educación ambiental</t>
  </si>
  <si>
    <t>Servicio de asistencia técnica para la implementación de las estrategias educativo ambientales y de participación</t>
  </si>
  <si>
    <t>Educación de calidad para reducir la desigualdad</t>
  </si>
  <si>
    <t>IMG 27/25: Ejecución de Acciones en Educación Ambiental</t>
  </si>
  <si>
    <t xml:space="preserve">Servicio de acompañamiento interinstitucional </t>
  </si>
  <si>
    <t>Servicio de apoyo técnico a proyectos de educación ambiental y participación con enfoque diferencial</t>
  </si>
  <si>
    <t xml:space="preserve"> Número de mecanismos de articipación acompañados</t>
  </si>
  <si>
    <t xml:space="preserve">1605045201313
1605045201764
1605234223139
1605480226841	</t>
  </si>
  <si>
    <t xml:space="preserve">  Apoyar y Acompañar la conformación de un comité educativo ambiental capacitado en protección de los recursos naturales en el resguardo indígena la palma y comunidad indígena la coquera de Apartadó
Apoyar con asistencia técnica la conformación de comités ambientales en los núcleos campesiNúmeros del municipio de Apartadó, Antioquia.
Fortalecer las mesas ambientales, y demás autoridades competentes en el municipio de Dabeiba, Antioquia.
Gestionar el Númerombramiento de promotores ambientales en todo el territorio rural  del municipio de Mutatá  </t>
  </si>
  <si>
    <t>Cumplimiento de metas de educación ambiental en acuerdos POMCAS</t>
  </si>
  <si>
    <t xml:space="preserve"> Número de metas cumplidas</t>
  </si>
  <si>
    <t>POMCA RÍO SUCIO ALTO 
Realizar mesas de trabajo entre entidades públicas, privadas y actores sociales para identificar los sectores claves de los negocios verdes</t>
  </si>
  <si>
    <t>Apoyo en educación ambiental para el manejo de residuos sólidos</t>
  </si>
  <si>
    <t xml:space="preserve"> Número de apoyos</t>
  </si>
  <si>
    <t xml:space="preserve">1605480226718
1605490215566        
1605837220051        </t>
  </si>
  <si>
    <t xml:space="preserve"> Realizar campañas de sensibilización y concientización ambiental para la conservacion de fuentes hidricas, manejo de basuras y quimicos para todo el municipio de Mutatá, Antioquia
Realizar capacitación a las familias campesinas sobre el manejo de residuos sólidos que ayuden a la conservación del ambiente en el municipio de Necoclí, Antioquia
Realizar  talleres de saneamiento básico ambiental para las comunidades rurales del Distrito portuario,logistico,turistico y comercial de Turbo Antioqui </t>
  </si>
  <si>
    <t xml:space="preserve"> Número de eventos </t>
  </si>
  <si>
    <t>Justicia ambiental y gobernanza inclusiva</t>
  </si>
  <si>
    <t>Realizar acuerdos con las comunidades que se relacionan sosteniblemente con el agua</t>
  </si>
  <si>
    <t>Servicio de divulgación de la información de la política nacional de educación ambiental y participación</t>
  </si>
  <si>
    <t xml:space="preserve"> Implementar una estrategia de educación ambiental en torno al desabastecimiento de agua </t>
  </si>
  <si>
    <t xml:space="preserve"> Número de estrategias de educación ambiental implementadas</t>
  </si>
  <si>
    <t xml:space="preserve"> Número de apoyos y acompañamientos</t>
  </si>
  <si>
    <t>Grupos étnicos afro e indígenas</t>
  </si>
  <si>
    <t xml:space="preserve">3208-03 Fortalecimiento de la gestión comunicacional de la Corporación </t>
  </si>
  <si>
    <t>Apoyar los procesos de divulgación, participación y difusión de la información ambiental institucional</t>
  </si>
  <si>
    <t xml:space="preserve">Documentos de cumplimiento de las acciones </t>
  </si>
  <si>
    <t xml:space="preserve">Implementar la estrategia del plan estratégico de comunicaciones </t>
  </si>
  <si>
    <t xml:space="preserve"> Número de Acciones realizadas/Total de Acciones programadas </t>
  </si>
  <si>
    <t xml:space="preserve">Documentos </t>
  </si>
  <si>
    <t xml:space="preserve">Implementar la estrategia del plan De participación ciudadana  </t>
  </si>
  <si>
    <t xml:space="preserve"> Realizar la caracterización de grupos de valor de CORPOURABA  </t>
  </si>
  <si>
    <t xml:space="preserve"> Número documentos </t>
  </si>
  <si>
    <t xml:space="preserve"> Actualizar la pagina web de la corporación  </t>
  </si>
  <si>
    <t xml:space="preserve">  LÍNEA ESTRATÉGICA 7:  Fortalecimiento institucional y servicio a los ciudadanos</t>
  </si>
  <si>
    <t>Programa (3299): Programa Fortalecimiento de la Gestión Institucional</t>
  </si>
  <si>
    <t>3299</t>
  </si>
  <si>
    <t xml:space="preserve">3299-01 Fortalecimiento de la gestión financiera y administrativa
</t>
  </si>
  <si>
    <t xml:space="preserve">Acompañar los procesos administrativos y operativos de la Corporación 
</t>
  </si>
  <si>
    <r>
      <rPr>
        <b/>
        <sz val="8"/>
        <color rgb="FF000000"/>
        <rFont val="Open Sans"/>
      </rPr>
      <t xml:space="preserve"> Número de acciones  </t>
    </r>
    <r>
      <rPr>
        <b/>
        <sz val="8"/>
        <color rgb="FF000000"/>
        <rFont val="Open Sans"/>
      </rPr>
      <t>realizadas</t>
    </r>
  </si>
  <si>
    <t>IEDI Porcentaje de presupuesto recaudado</t>
  </si>
  <si>
    <t xml:space="preserve"> Documentos de Planeación</t>
  </si>
  <si>
    <t xml:space="preserve"> Número de Documentos</t>
  </si>
  <si>
    <t>Sedes adecuadas</t>
  </si>
  <si>
    <t xml:space="preserve">Realizar la adecuación de las sedes de la Corporación </t>
  </si>
  <si>
    <t xml:space="preserve"> Número de sedes adecuadas  </t>
  </si>
  <si>
    <t>Servicio de Atención en seguridad y salud en el trabajo</t>
  </si>
  <si>
    <t>Implementar acciones del Plan de Seguridad y Salud en el trabajo</t>
  </si>
  <si>
    <r>
      <rPr>
        <b/>
        <sz val="8"/>
        <color rgb="FF000000"/>
        <rFont val="Open Sans"/>
      </rPr>
      <t xml:space="preserve"> Número de Planes </t>
    </r>
    <r>
      <rPr>
        <b/>
        <sz val="8"/>
        <color rgb="FF000000"/>
        <rFont val="Open Sans"/>
      </rPr>
      <t>implementados</t>
    </r>
  </si>
  <si>
    <t>Servicio de educación informal para la gestión administrativa</t>
  </si>
  <si>
    <t>Implementar el Plan de Formación y Capacitación</t>
  </si>
  <si>
    <t>Capacitaciones realizadas</t>
  </si>
  <si>
    <t xml:space="preserve">5 por cada año </t>
  </si>
  <si>
    <t>Servicio de Bienestar e incentivos al personal</t>
  </si>
  <si>
    <t>Implementar acciones de bienestar e incentivos</t>
  </si>
  <si>
    <r>
      <rPr>
        <b/>
        <sz val="8"/>
        <color rgb="FF000000"/>
        <rFont val="Open Sans"/>
      </rPr>
      <t xml:space="preserve">Porcentaje </t>
    </r>
    <r>
      <rPr>
        <b/>
        <sz val="8"/>
        <color rgb="FF000000"/>
        <rFont val="Open Sans"/>
      </rPr>
      <t xml:space="preserve">de Acciones realizadas/Total de Acciones programadas </t>
    </r>
  </si>
  <si>
    <t xml:space="preserve">3299-02 Fortalecimiento del sistema de gestión Integral </t>
  </si>
  <si>
    <t>Ejecutar estrategias orientadas al control y mejoramiento continuo de la institución articulado al sistema de gestión integral</t>
  </si>
  <si>
    <t>Documento Implementación del Plan de trabajo de Control interno</t>
  </si>
  <si>
    <t>Implementar el Plan de Trabajo de Control interno</t>
  </si>
  <si>
    <r>
      <rPr>
        <b/>
        <sz val="8"/>
        <color rgb="FF000000"/>
        <rFont val="Open Sans"/>
      </rPr>
      <t xml:space="preserve">Porcentaje </t>
    </r>
    <r>
      <rPr>
        <b/>
        <sz val="8"/>
        <color rgb="FF000000"/>
        <rFont val="Open Sans"/>
      </rPr>
      <t xml:space="preserve">de Acciones realizadas/Total de Acciones programadas </t>
    </r>
  </si>
  <si>
    <t>Porcentaje de los procesos del SGC certificados
Servicio de implementación sistemas de gestión</t>
  </si>
  <si>
    <t xml:space="preserve">Porcentaje de los procesos del SGC certificados
</t>
  </si>
  <si>
    <r>
      <rPr>
        <b/>
        <sz val="8"/>
        <color rgb="FF000000"/>
        <rFont val="Open Sans"/>
      </rPr>
      <t xml:space="preserve">porcentaje </t>
    </r>
    <r>
      <rPr>
        <b/>
        <sz val="8"/>
        <color rgb="FF000000"/>
        <rFont val="Open Sans"/>
      </rPr>
      <t>de sistema de Gestión certificado</t>
    </r>
  </si>
  <si>
    <t xml:space="preserve">Documentos de Planeación
</t>
  </si>
  <si>
    <t xml:space="preserve">Implementar el plan de mejora del Índice de Evaluación de Desempeño Institucional -IEDI </t>
  </si>
  <si>
    <r>
      <rPr>
        <b/>
        <sz val="8"/>
        <color rgb="FF000000"/>
        <rFont val="Open Sans"/>
      </rPr>
      <t xml:space="preserve"> </t>
    </r>
    <r>
      <rPr>
        <b/>
        <sz val="8"/>
        <color rgb="FF000000"/>
        <rFont val="Open Sans"/>
      </rPr>
      <t xml:space="preserve">Porcentaje </t>
    </r>
    <r>
      <rPr>
        <b/>
        <sz val="8"/>
        <color rgb="FF000000"/>
        <rFont val="Open Sans"/>
      </rPr>
      <t xml:space="preserve">de Acciones del plan realizadas/Total de Acciones programadas </t>
    </r>
  </si>
  <si>
    <t>Documentos Implementación de MIPG
Servicio de implementación sistemas de gestión</t>
  </si>
  <si>
    <t>Implementar el Plan de acción del Modelo Integrado de Planeación y Gestión (MIPG)</t>
  </si>
  <si>
    <r>
      <rPr>
        <b/>
        <sz val="8"/>
        <color rgb="FF000000"/>
        <rFont val="Open Sans"/>
      </rPr>
      <t xml:space="preserve">Porcentaje </t>
    </r>
    <r>
      <rPr>
        <b/>
        <sz val="8"/>
        <color rgb="FF000000"/>
        <rFont val="Open Sans"/>
      </rPr>
      <t>de plan de Sistema de Gestión implementado</t>
    </r>
  </si>
  <si>
    <t>Fortalecer el banco de proyectos corporativo</t>
  </si>
  <si>
    <r>
      <rPr>
        <b/>
        <sz val="8"/>
        <color rgb="FF000000"/>
        <rFont val="Open Sans"/>
      </rPr>
      <t xml:space="preserve">Número de proyectos </t>
    </r>
    <r>
      <rPr>
        <b/>
        <sz val="8"/>
        <color rgb="FF000000"/>
        <rFont val="Open Sans"/>
      </rPr>
      <t>formulados</t>
    </r>
  </si>
  <si>
    <t xml:space="preserve">Acompañar los procesos jurídicos y judiciales de la Corporación </t>
  </si>
  <si>
    <t>Documento de atención a requerimientos jurídicos en las actuaciones administrativas</t>
  </si>
  <si>
    <t>Realizar informes de la atención a requerimientos jurídicos en las actuaciones administrativas</t>
  </si>
  <si>
    <t xml:space="preserve"> Número de informes Administrativas de procesos   </t>
  </si>
  <si>
    <t xml:space="preserve"> Número de apoyos en las plataformas SIGEP/SECOP </t>
  </si>
  <si>
    <t>Servicio de Gestión Documental</t>
  </si>
  <si>
    <t xml:space="preserve"> Número de documento actualizado</t>
  </si>
  <si>
    <t>Servicio sancionatorio ambiental</t>
  </si>
  <si>
    <t xml:space="preserve">Avanzar en la resolución de Procesos Sancionatorios </t>
  </si>
  <si>
    <t>Porcentaje de Procesos Sancionatorios Resueltos</t>
  </si>
  <si>
    <t>1.4. Instrumentos de control y vigilancia</t>
  </si>
  <si>
    <t>IMG 23/4:Porcentaje de Procesos Sancionatorios Resueltos</t>
  </si>
  <si>
    <t xml:space="preserve"> "2.4  Para 2030, asegurar la sostenibilidad de los sistemas de producción de alimentos y aplicar prácticas agrícolas resilientes ...</t>
  </si>
  <si>
    <t>Título iniciativa PDET</t>
  </si>
  <si>
    <t>Documento de acciones implementadas en el marco del Plan de Negocios Verdes</t>
  </si>
  <si>
    <t>Implementar una estrategia de fortalecimiento técnico y económico del laboratorio</t>
  </si>
  <si>
    <t xml:space="preserve"> Número de acompañamientos</t>
  </si>
  <si>
    <t>Efectos del Cambio climático
Uso inadecuado de la vocación del suelo
Erosión hídrica (Pluvial, Fluvial, marina o de oleaje).</t>
  </si>
  <si>
    <t>Estudio que contemple los 19 municipios 
Apoyo en la reducción del riesgo</t>
  </si>
  <si>
    <t>Implementar la metodología de evaluación de daños, y análisis de necesidades ambientales post desastres continental EDANA C</t>
  </si>
  <si>
    <t xml:space="preserve">Servicio de acompañamiento y asesoria a los CMGRD y CDGRD en el marco del conocimineto y reducción del riesgo de desastres  </t>
  </si>
  <si>
    <t>Servicio de generación de alertas tempranas para la gestión del riesgo de desastres</t>
  </si>
  <si>
    <t>Servicio de acompañamiento de cuerpos de bomberos</t>
  </si>
  <si>
    <t>Número de estudios realizados</t>
  </si>
  <si>
    <t>Número de medidas de reducción del riesgo determinadas</t>
  </si>
  <si>
    <t>Acompañar los PRAE, CIDEA y Proceda de la jurisdicción de CORPOURABA</t>
  </si>
  <si>
    <t>Política Nacional de Educación Ambiental – SINA        2003
Política Nacional
para la Gestión Integral del
Recurso Hídrico Ministerio de Ambiente, Vivienda y Desarrollo Territorial 2010</t>
  </si>
  <si>
    <t>Documento Plan de Vida</t>
  </si>
  <si>
    <t>Documento Plan de Etno Desarrollo</t>
  </si>
  <si>
    <t xml:space="preserve"> Número de Documentos formulados y aplicados</t>
  </si>
  <si>
    <t>Apoyar la implementación de los Planes de Vida y los Planes de Etnodesarrollo a los grupos étnicos</t>
  </si>
  <si>
    <t>Documento de seguimiento</t>
  </si>
  <si>
    <t xml:space="preserve">Baja inversión social por parte del estado
Fortalecimiento de la Guardia Indigena
</t>
  </si>
  <si>
    <t>Baja inversión social por parte del estado
Caracterización de los consejos comunitarios</t>
  </si>
  <si>
    <r>
      <t>Implementar soluciones basadas en la naturaleza (SbN),</t>
    </r>
    <r>
      <rPr>
        <b/>
        <sz val="8"/>
        <color rgb="FFFF0000"/>
        <rFont val="Open Sans"/>
      </rPr>
      <t> eco reducción (Eco RDD)</t>
    </r>
    <r>
      <rPr>
        <b/>
        <sz val="8"/>
        <color rgb="FF000000"/>
        <rFont val="Open Sans"/>
      </rPr>
      <t xml:space="preserve"> enfocadas en biodiversidad y ecosistemas estratégicos</t>
    </r>
  </si>
  <si>
    <t xml:space="preserve">Servicio de restauración de ecosistemas </t>
  </si>
  <si>
    <t>Documento caracterización de usuarios
Incluir viveros, plantulas y mantenimiento</t>
  </si>
  <si>
    <t xml:space="preserve">Número de verificaciones asociadas al indice de calidad ambiental urbana realizadas </t>
  </si>
  <si>
    <r>
      <t xml:space="preserve">Incluidos en los PDM
</t>
    </r>
    <r>
      <rPr>
        <b/>
        <sz val="8"/>
        <color rgb="FFFF0000"/>
        <rFont val="Open Sans"/>
      </rPr>
      <t>Priorizar las acciones sobre el río Apartadó</t>
    </r>
  </si>
  <si>
    <t>Implementar las acciones del plan Nacional de Negocios Verdes en la jurisdicción</t>
  </si>
  <si>
    <t xml:space="preserve"> Documento Diagnostico  </t>
  </si>
  <si>
    <t>Estudio de Factibilidad realizado</t>
  </si>
  <si>
    <t xml:space="preserve"> Número de actividades implementadas</t>
  </si>
  <si>
    <t>Número de documentos de estudio realizados</t>
  </si>
  <si>
    <t>Cuenca del río Atrato en jurisdicción de CORPOURABA</t>
  </si>
  <si>
    <t xml:space="preserve"> Avanzar en la implementación de la Ventanilla Integral de Servicios - VIS y servicios ciudadano digitales </t>
  </si>
  <si>
    <t xml:space="preserve"> Acciones en la implementación de la Ventanilla Integral de Servicios - VIS y servicios ciudadaNúmeros digitales </t>
  </si>
  <si>
    <t xml:space="preserve"> Número de acciones realizados</t>
  </si>
  <si>
    <t>Servicio de implementación de las aplicativos (SIGEP, SECOP)</t>
  </si>
  <si>
    <t>Apoyo técnico para el uso de los aplicativos (SIGEP, SECOP)</t>
  </si>
  <si>
    <t xml:space="preserve">Actualizar las Tablas de Retención Documental de la Corporación </t>
  </si>
  <si>
    <t>TOTAL LÍNEA 2024
En Millones de pesos</t>
  </si>
  <si>
    <t>TOTAL LÍNEA 2025
En Millones de pesos</t>
  </si>
  <si>
    <t>TOTAL LÍNEA 2026
En Millones de pesos</t>
  </si>
  <si>
    <t>TOTAL LÍNEA 2027
En Millones de pesos</t>
  </si>
  <si>
    <t>(1.1) PONDERACIÓN FÍSICA
LINEA ESTRATÉGICA</t>
  </si>
  <si>
    <t>(1.1) PONDERACIÓN FINANCIERA
LINEA ESTRATÉGICA</t>
  </si>
  <si>
    <t>TOTAL LÍNEA CUATRIENIO
En Millones de pesos</t>
  </si>
  <si>
    <t xml:space="preserve">(2.1) PONDERACIÓN FÍSICA
PROGRAMA </t>
  </si>
  <si>
    <t xml:space="preserve">(2.1) PONDERACIÓN FINANCIERA
PROGRAMA </t>
  </si>
  <si>
    <t>INVERSIÓN 2024
Millones de pesos</t>
  </si>
  <si>
    <t>INVERSIÓN 2025
Millones de pesos</t>
  </si>
  <si>
    <t>INVERSIÓN 2026
Millones de pesos</t>
  </si>
  <si>
    <t>INVERSIÓN 2027
Millones de pesos</t>
  </si>
  <si>
    <t>TOTAL DE INVERSION POR PROYECTO EN EL CUATRIENIO
en millones de pesos</t>
  </si>
  <si>
    <t>(3.1) PONDERACIÓN FÍSICA
PROYECTOS</t>
  </si>
  <si>
    <t>(3.2) PONDERACIÓN FINANCIERA
PROYECTOS</t>
  </si>
  <si>
    <t>LINEA ESTRATEGICA 1. 
FORTALECIMIENTO DEL DESEMPEÑO AMBIENTAL DE LOS SECTORES PRODUCTIVOS</t>
  </si>
  <si>
    <t>Producción sostenible de los sectores productivos</t>
  </si>
  <si>
    <t xml:space="preserve">Fomento a  Negocios verdes sostenibles de la jurisdicción </t>
  </si>
  <si>
    <t xml:space="preserve">Fortalecimiento del ejercicio de la autoridad ambiental </t>
  </si>
  <si>
    <t xml:space="preserve">Conservación en áreas de importancia ambiental </t>
  </si>
  <si>
    <t>Áreas protegidas y ecosistemas estratégicos</t>
  </si>
  <si>
    <t>Implementación de Acciones estratégicas de los Paramos de la jurisdicción</t>
  </si>
  <si>
    <t>Gestión y Manejo de Fauna Silvestre</t>
  </si>
  <si>
    <t xml:space="preserve">Implementación de acciones en la Unidad Ambiental Costera </t>
  </si>
  <si>
    <t xml:space="preserve">Administración y gestión del recurso hídrico </t>
  </si>
  <si>
    <t>Gestión integral de agua subterránea en la jurisdicción de Corpouraba</t>
  </si>
  <si>
    <t>Descontaminación del recurso hídrico</t>
  </si>
  <si>
    <t>Gestión Del Conocimiento y de la información ambiental</t>
  </si>
  <si>
    <t xml:space="preserve">Fortalecimiento del Laboratorio de aguas de la Corporación </t>
  </si>
  <si>
    <t>Fortalecimiento de las herramientas de tecnología de la información y comunicación</t>
  </si>
  <si>
    <t>Fortalecimiento de los instrumentos de planificación y ordenamiento ambiental</t>
  </si>
  <si>
    <t xml:space="preserve">Estrategias de Adaptación y Gestión del Riesgo </t>
  </si>
  <si>
    <t>LÍNEA ESTRATÉGICA 5. GESTIÓN DEL RIESGO Y CAMBIO CLIMÁTICO PARA UN DESARROLLO BAJO EN CARBONO</t>
  </si>
  <si>
    <t xml:space="preserve">Acompañamiento a procesos de Educación y Cultura Ambiental en el marco de la Política Nacional de Educación ambiental </t>
  </si>
  <si>
    <t xml:space="preserve">Fortalecimiento de la gestión comunicacional de la Corporación </t>
  </si>
  <si>
    <t>LÍNEA ESTRATÉGICA 7. FORTALECIMIENTO INSTITUCIONAL Y SERVICIO A LOS CIUDADANOS</t>
  </si>
  <si>
    <t xml:space="preserve">Fortalecimiento de la gestión financiera y administrativa </t>
  </si>
  <si>
    <t xml:space="preserve">Fortalecimiento de la gestión jurídica, documental y transparencia para el servicio al ciudadano </t>
  </si>
  <si>
    <t>% TOTAL EN INVERSION</t>
  </si>
  <si>
    <t>Código programa</t>
  </si>
  <si>
    <t>Programa</t>
  </si>
  <si>
    <t>Código Producto</t>
  </si>
  <si>
    <t>3207</t>
  </si>
  <si>
    <t>Gestión integral de mares, costas y recursos acuáticos</t>
  </si>
  <si>
    <t>3207006</t>
  </si>
  <si>
    <t>Conservación de la biodiversidad y sus servicios ecosistémicos</t>
  </si>
  <si>
    <t>3202016</t>
  </si>
  <si>
    <t>Gestión de la información y el conocimiento ambiental</t>
  </si>
  <si>
    <t>3204013</t>
  </si>
  <si>
    <t>3202008</t>
  </si>
  <si>
    <t>3202011</t>
  </si>
  <si>
    <t>3202012</t>
  </si>
  <si>
    <t>3202005</t>
  </si>
  <si>
    <t>3202006</t>
  </si>
  <si>
    <t>3202017</t>
  </si>
  <si>
    <t>3202018</t>
  </si>
  <si>
    <t>Gestión del cambio climático para un desarrollo bajo en carbono y resiliente al clima</t>
  </si>
  <si>
    <t>3206013</t>
  </si>
  <si>
    <t>Ordenamiento ambiental territorial</t>
  </si>
  <si>
    <t>3205018</t>
  </si>
  <si>
    <t>3205019</t>
  </si>
  <si>
    <t>3202037</t>
  </si>
  <si>
    <t>3205020</t>
  </si>
  <si>
    <t>3202032</t>
  </si>
  <si>
    <t>3207012</t>
  </si>
  <si>
    <t>3207013</t>
  </si>
  <si>
    <t>3207014</t>
  </si>
  <si>
    <t>3207015</t>
  </si>
  <si>
    <t>3205009</t>
  </si>
  <si>
    <t>3203</t>
  </si>
  <si>
    <t>Gestión integral del recurso hídrico</t>
  </si>
  <si>
    <t>3203044</t>
  </si>
  <si>
    <t>3203047</t>
  </si>
  <si>
    <t>3203043</t>
  </si>
  <si>
    <t>Fortalecimiento de la gestión y dirección del Sector Ambiente y Desarrollo Sostenible</t>
  </si>
  <si>
    <t>3299061</t>
  </si>
  <si>
    <t>3299009</t>
  </si>
  <si>
    <t>3299010</t>
  </si>
  <si>
    <t>3202039</t>
  </si>
  <si>
    <t>3203046</t>
  </si>
  <si>
    <t>3299064</t>
  </si>
  <si>
    <t>3204054</t>
  </si>
  <si>
    <t>3204055</t>
  </si>
  <si>
    <t>3204056</t>
  </si>
  <si>
    <t>3205022</t>
  </si>
  <si>
    <t>3207018</t>
  </si>
  <si>
    <t>3201</t>
  </si>
  <si>
    <t>Fortalecimiento del desempeño ambiental de los sectores productivos</t>
  </si>
  <si>
    <t>3201023</t>
  </si>
  <si>
    <t>3201024</t>
  </si>
  <si>
    <t>3202040</t>
  </si>
  <si>
    <t>3203014</t>
  </si>
  <si>
    <t>3203015</t>
  </si>
  <si>
    <t>3203016</t>
  </si>
  <si>
    <t>3203017</t>
  </si>
  <si>
    <t>3203018</t>
  </si>
  <si>
    <t>3203002</t>
  </si>
  <si>
    <t>3203003</t>
  </si>
  <si>
    <t>3203004</t>
  </si>
  <si>
    <t>3203005</t>
  </si>
  <si>
    <t>3203006</t>
  </si>
  <si>
    <t>3203008</t>
  </si>
  <si>
    <t>3203009</t>
  </si>
  <si>
    <t>3203010</t>
  </si>
  <si>
    <t>3203011</t>
  </si>
  <si>
    <t>3203012</t>
  </si>
  <si>
    <t>3205006</t>
  </si>
  <si>
    <t>3205007</t>
  </si>
  <si>
    <t>3202013</t>
  </si>
  <si>
    <t>3202014</t>
  </si>
  <si>
    <t>3202009</t>
  </si>
  <si>
    <t>3202010</t>
  </si>
  <si>
    <t>3202007</t>
  </si>
  <si>
    <t>3203021</t>
  </si>
  <si>
    <t>3203022</t>
  </si>
  <si>
    <t>3203023</t>
  </si>
  <si>
    <t>3203024</t>
  </si>
  <si>
    <t>3203025</t>
  </si>
  <si>
    <t>3203026</t>
  </si>
  <si>
    <t>3202001</t>
  </si>
  <si>
    <t>3202002</t>
  </si>
  <si>
    <t>3202003</t>
  </si>
  <si>
    <t>3202004</t>
  </si>
  <si>
    <t>3202019</t>
  </si>
  <si>
    <t>3202020</t>
  </si>
  <si>
    <t>3202021</t>
  </si>
  <si>
    <t>3202022</t>
  </si>
  <si>
    <t>3202023</t>
  </si>
  <si>
    <t>3202024</t>
  </si>
  <si>
    <t>3202025</t>
  </si>
  <si>
    <t>3202026</t>
  </si>
  <si>
    <t>3202027</t>
  </si>
  <si>
    <t>3202028</t>
  </si>
  <si>
    <t>3202029</t>
  </si>
  <si>
    <t>3202030</t>
  </si>
  <si>
    <t>3201001</t>
  </si>
  <si>
    <t>3201002</t>
  </si>
  <si>
    <t>3201003</t>
  </si>
  <si>
    <t>3201004</t>
  </si>
  <si>
    <t>3201005</t>
  </si>
  <si>
    <t>3201006</t>
  </si>
  <si>
    <t>3201007</t>
  </si>
  <si>
    <t>3201008</t>
  </si>
  <si>
    <t>3201009</t>
  </si>
  <si>
    <t>3201010</t>
  </si>
  <si>
    <t>3205001</t>
  </si>
  <si>
    <t>3205002</t>
  </si>
  <si>
    <t xml:space="preserve">Educación Ambiental </t>
  </si>
  <si>
    <t>3208003</t>
  </si>
  <si>
    <t>3208005</t>
  </si>
  <si>
    <t>3208006</t>
  </si>
  <si>
    <t>3208007</t>
  </si>
  <si>
    <t>3208008</t>
  </si>
  <si>
    <t>3204001</t>
  </si>
  <si>
    <t>3204002</t>
  </si>
  <si>
    <t>3204003</t>
  </si>
  <si>
    <t>3204004</t>
  </si>
  <si>
    <t>3206002</t>
  </si>
  <si>
    <t>3206003</t>
  </si>
  <si>
    <t>3206004</t>
  </si>
  <si>
    <t>3206005</t>
  </si>
  <si>
    <t>3207001</t>
  </si>
  <si>
    <t>3207002</t>
  </si>
  <si>
    <t>3207003</t>
  </si>
  <si>
    <t>3207004</t>
  </si>
  <si>
    <t>3207005</t>
  </si>
  <si>
    <t>3204014</t>
  </si>
  <si>
    <t>3204015</t>
  </si>
  <si>
    <t>3204017</t>
  </si>
  <si>
    <t>3204018</t>
  </si>
  <si>
    <t>3204019</t>
  </si>
  <si>
    <t>3204020</t>
  </si>
  <si>
    <t>3204021</t>
  </si>
  <si>
    <t>3204022</t>
  </si>
  <si>
    <t>3204023</t>
  </si>
  <si>
    <t>3204026</t>
  </si>
  <si>
    <t>3204027</t>
  </si>
  <si>
    <t>3204028</t>
  </si>
  <si>
    <t>3204029</t>
  </si>
  <si>
    <t>3204030</t>
  </si>
  <si>
    <t>3204031</t>
  </si>
  <si>
    <t>3204032</t>
  </si>
  <si>
    <t>3204033</t>
  </si>
  <si>
    <t>3204034</t>
  </si>
  <si>
    <t>3204035</t>
  </si>
  <si>
    <t>3204036</t>
  </si>
  <si>
    <t>3204037</t>
  </si>
  <si>
    <t>3204038</t>
  </si>
  <si>
    <t>3204039</t>
  </si>
  <si>
    <t>3204040</t>
  </si>
  <si>
    <t>3204012</t>
  </si>
  <si>
    <t>3207008</t>
  </si>
  <si>
    <t>3207009</t>
  </si>
  <si>
    <t>3204006</t>
  </si>
  <si>
    <t>3204007</t>
  </si>
  <si>
    <t>3204008</t>
  </si>
  <si>
    <t>3204009</t>
  </si>
  <si>
    <t>3204010</t>
  </si>
  <si>
    <t>3204011</t>
  </si>
  <si>
    <t>3203001</t>
  </si>
  <si>
    <t>3206001</t>
  </si>
  <si>
    <t>3207007</t>
  </si>
  <si>
    <t>3208001</t>
  </si>
  <si>
    <t>3208002</t>
  </si>
  <si>
    <t>3204025</t>
  </si>
  <si>
    <t>3204041</t>
  </si>
  <si>
    <t>3204042</t>
  </si>
  <si>
    <t>3206012</t>
  </si>
  <si>
    <t>3206015</t>
  </si>
  <si>
    <t>3204053</t>
  </si>
  <si>
    <t>3204052</t>
  </si>
  <si>
    <t>3206011</t>
  </si>
  <si>
    <t>3205021</t>
  </si>
  <si>
    <t>3203045</t>
  </si>
  <si>
    <t>3204043</t>
  </si>
  <si>
    <t>3203038</t>
  </si>
  <si>
    <t>3203039</t>
  </si>
  <si>
    <t>3203040</t>
  </si>
  <si>
    <t>3203041</t>
  </si>
  <si>
    <t>3203042</t>
  </si>
  <si>
    <t>3203036</t>
  </si>
  <si>
    <t>3203037</t>
  </si>
  <si>
    <t>3201012</t>
  </si>
  <si>
    <t>3201013</t>
  </si>
  <si>
    <t>3201014</t>
  </si>
  <si>
    <t>3201015</t>
  </si>
  <si>
    <t>3206007</t>
  </si>
  <si>
    <t>3206008</t>
  </si>
  <si>
    <t>3299044</t>
  </si>
  <si>
    <t>3204051</t>
  </si>
  <si>
    <t>3204046</t>
  </si>
  <si>
    <t>3204048</t>
  </si>
  <si>
    <t>3204049</t>
  </si>
  <si>
    <t>3204050</t>
  </si>
  <si>
    <t>3207017</t>
  </si>
  <si>
    <t>3202038</t>
  </si>
  <si>
    <t>3206014</t>
  </si>
  <si>
    <t>3201016</t>
  </si>
  <si>
    <t>3201017</t>
  </si>
  <si>
    <t>3201018</t>
  </si>
  <si>
    <t>3201019</t>
  </si>
  <si>
    <t>3201020</t>
  </si>
  <si>
    <t>3201021</t>
  </si>
  <si>
    <t>3201022</t>
  </si>
  <si>
    <t>3299052</t>
  </si>
  <si>
    <t>3299060</t>
  </si>
  <si>
    <t>3299062</t>
  </si>
  <si>
    <t>3299063</t>
  </si>
  <si>
    <t>3299054</t>
  </si>
  <si>
    <t>3299058</t>
  </si>
  <si>
    <t>3299056</t>
  </si>
  <si>
    <t>3299057</t>
  </si>
  <si>
    <t>3203027</t>
  </si>
  <si>
    <t>3203028</t>
  </si>
  <si>
    <t>3202033</t>
  </si>
  <si>
    <t>3202034</t>
  </si>
  <si>
    <t>3203030</t>
  </si>
  <si>
    <t>3203031</t>
  </si>
  <si>
    <t>3203032</t>
  </si>
  <si>
    <t>3203033</t>
  </si>
  <si>
    <t>3203034</t>
  </si>
  <si>
    <t>3202031</t>
  </si>
  <si>
    <t>3299011</t>
  </si>
  <si>
    <t>3299012</t>
  </si>
  <si>
    <t>3299013</t>
  </si>
  <si>
    <t>3299014</t>
  </si>
  <si>
    <t>3299015</t>
  </si>
  <si>
    <t>3299016</t>
  </si>
  <si>
    <t>3205014</t>
  </si>
  <si>
    <t>3205015</t>
  </si>
  <si>
    <t>3205016</t>
  </si>
  <si>
    <t>3205017</t>
  </si>
  <si>
    <t>3299065</t>
  </si>
  <si>
    <t>3203035</t>
  </si>
  <si>
    <t>3205010</t>
  </si>
  <si>
    <t>3205011</t>
  </si>
  <si>
    <t>3205008</t>
  </si>
  <si>
    <t xml:space="preserve">
LINEA ESTRATÉGICA</t>
  </si>
  <si>
    <t>TOTAL LÍNEA
En Millones de pesos</t>
  </si>
  <si>
    <t xml:space="preserve">
PROYECTOS</t>
  </si>
  <si>
    <t xml:space="preserve">
OBJETIVO</t>
  </si>
  <si>
    <t xml:space="preserve">
ACTIVIDADES</t>
  </si>
  <si>
    <t xml:space="preserve">
PRODUCTOS</t>
  </si>
  <si>
    <t xml:space="preserve">
INDICADORES</t>
  </si>
  <si>
    <t xml:space="preserve">
UNIDAD DE MEDIDA</t>
  </si>
  <si>
    <t xml:space="preserve">
LÍNEA BASE</t>
  </si>
  <si>
    <t xml:space="preserve">
META CUATRIENIO</t>
  </si>
  <si>
    <t xml:space="preserve">
LOCALIZACIÓN </t>
  </si>
  <si>
    <t>La Importancia del proyecto en relación a la problemática ambiental, por ello se debe implementar en esta actividad: 
1. Divulgación y/o explicación, a través de las mesas técnicas, de los determinantes ambientales y las principales afectaciones del territorio
2. Construcción de un documento guía que sirva de orientación a los diferentes actores del proyecto y al mismo tiempo generar como resultado del proyecto: a) Un anteproyecto para el fortalecimiento de estudios de caso relacionado y b) un documento técnico y/o científico donde se recojan los resultados y/o conclusiones del proyecto.</t>
  </si>
  <si>
    <t>Consolidación y reporte a la Oficina de Negocios Verdes y Sostenibles del Ministerio de Ambiente y Desarrollo Sostenible de la información relacionada con las hectáreas bajo esquemas de Pago por Servicios Ambientales y otros incentivos a la conservación</t>
  </si>
  <si>
    <t>Ampliar la cobertura en la  asistencia  técnica integral para productores del área rural del municipio de Dabeiba, apoderándose del tema agrícola y cuidado del medio ambiente.
Gestionar proyectos  agropecuarios y de desarrollo rural que incorpore el tema ambiental en las comunidades campesinas y resguardos indígenas del municipio de Mutatá Antioquia</t>
  </si>
  <si>
    <t xml:space="preserve">
Tener presente Ganadería en Chigorodó y búfalos
</t>
  </si>
  <si>
    <t xml:space="preserve">Gestión integral de residuos sólidos
Actual: Consolidar la gestión integral de residuos sólidos de la jurisdicción
 </t>
  </si>
  <si>
    <t xml:space="preserve">NOMBRE </t>
  </si>
  <si>
    <t xml:space="preserve">APROPIACIÒN INICIAL 2024 </t>
  </si>
  <si>
    <t>PRESUPUESTO 2024</t>
  </si>
  <si>
    <t>PRESUPUESTO 2025</t>
  </si>
  <si>
    <t>PRESUPUESTO 2026</t>
  </si>
  <si>
    <t>PRESUPUESTO 2027</t>
  </si>
  <si>
    <t>TOTAL</t>
  </si>
  <si>
    <t>%fct inv</t>
  </si>
  <si>
    <t>%AJUSTE FUNCIONAMIENTO</t>
  </si>
  <si>
    <t xml:space="preserve">GASTOS </t>
  </si>
  <si>
    <t xml:space="preserve">FUNCIONAMIENTO </t>
  </si>
  <si>
    <t xml:space="preserve">GASTOS DE PERSONAL </t>
  </si>
  <si>
    <t xml:space="preserve">PLANTA DE PERSONAL PERMANENTE </t>
  </si>
  <si>
    <t xml:space="preserve">ADQUISICION DE BIENES Y SERVICIOS </t>
  </si>
  <si>
    <t xml:space="preserve">ADQUISICIONES DIFERENTES DE ACTIVOS </t>
  </si>
  <si>
    <t xml:space="preserve">Viáticos de los funcionarios en comisión </t>
  </si>
  <si>
    <t xml:space="preserve">A organizaciones nacionales </t>
  </si>
  <si>
    <t xml:space="preserve">SENTENCIAS Y CONCILIACIONES </t>
  </si>
  <si>
    <t xml:space="preserve">GASTOS POR TRIBUTOS, TASAS, CONTRIBUCIONES, MULTAS, SANCIONES E INTERESES DE MORA </t>
  </si>
  <si>
    <t xml:space="preserve">TOTAL GASTO </t>
  </si>
  <si>
    <t>FUENTE</t>
  </si>
  <si>
    <t>VIGENCIA 2024</t>
  </si>
  <si>
    <t>VIGENCIA 2025</t>
  </si>
  <si>
    <t>VIGENCIA 2026</t>
  </si>
  <si>
    <t>VIGENCIA 2027</t>
  </si>
  <si>
    <t>RESUMEN</t>
  </si>
  <si>
    <t>Actual</t>
  </si>
  <si>
    <t>Anterior</t>
  </si>
  <si>
    <t>Total general</t>
  </si>
  <si>
    <t>Inversión</t>
  </si>
  <si>
    <t>1.2.1.0.01</t>
  </si>
  <si>
    <t xml:space="preserve">Gastos de Personal Planta Permanente Recursos Corrientes PGN </t>
  </si>
  <si>
    <t>1.2.1.0.02</t>
  </si>
  <si>
    <t>Fondo de Compensación</t>
  </si>
  <si>
    <t>1.2.1.0.03</t>
  </si>
  <si>
    <t>Inversion FCA</t>
  </si>
  <si>
    <t>1.2.1.0.04</t>
  </si>
  <si>
    <t xml:space="preserve">Servicio de la Deuda Pública Interna Nación Fondo de Contingencia Otros recursos del Tesoro PGN. </t>
  </si>
  <si>
    <t>1.2.3.1.01</t>
  </si>
  <si>
    <t xml:space="preserve">Sobretasa ambiental - Rural Vigencia Actual </t>
  </si>
  <si>
    <t xml:space="preserve">Sobretasa ambiental - Urbano Vigencia Actual </t>
  </si>
  <si>
    <t>1.2.3.2.02</t>
  </si>
  <si>
    <t xml:space="preserve">Generadores de energía convencional Hidroeléctricas Vigencia Actual </t>
  </si>
  <si>
    <t>1.2.3.2.03</t>
  </si>
  <si>
    <t xml:space="preserve">Tasa retributiva Vigencia Actual </t>
  </si>
  <si>
    <t xml:space="preserve">Tasa retributiva Vigencia Anterior </t>
  </si>
  <si>
    <t>1.2.3.2.04</t>
  </si>
  <si>
    <t xml:space="preserve">Tasa por el uso del agua Vigencia Actual </t>
  </si>
  <si>
    <t>1.2.3.2.05</t>
  </si>
  <si>
    <t xml:space="preserve">Evaluación licencias y trámites ambientales Vigencia Actual </t>
  </si>
  <si>
    <t xml:space="preserve">Evaluación licencias y trámites ambientales Vigencia Anterior </t>
  </si>
  <si>
    <t xml:space="preserve">Salvoconducto Único Nacional </t>
  </si>
  <si>
    <t xml:space="preserve">Seguimiento a licencias y trámites ambientales Vigencia Actual </t>
  </si>
  <si>
    <t>1.2.3.2.07</t>
  </si>
  <si>
    <t xml:space="preserve">Intereses de Mora de Cuentas por Cobrar vigencias anteriores </t>
  </si>
  <si>
    <t>1.2.3.2.09</t>
  </si>
  <si>
    <t xml:space="preserve">Arrendamientos </t>
  </si>
  <si>
    <t xml:space="preserve">Otros </t>
  </si>
  <si>
    <t xml:space="preserve">Servicios de Laboratorio Vigencia Actual </t>
  </si>
  <si>
    <t>1.2.3.2.14</t>
  </si>
  <si>
    <t xml:space="preserve">Tasa por aprovechamiento forestal Vigencia Actual </t>
  </si>
  <si>
    <t>1.3.2.3.05</t>
  </si>
  <si>
    <t xml:space="preserve">Depósitos -  TSE </t>
  </si>
  <si>
    <t xml:space="preserve">Depósitos - Convenios </t>
  </si>
  <si>
    <t xml:space="preserve">Depósitos - FCA </t>
  </si>
  <si>
    <t xml:space="preserve">Depósitos - Licencias, Permisos y Tramites Ambientales </t>
  </si>
  <si>
    <t xml:space="preserve">Depósitos - Multas y Sanciones </t>
  </si>
  <si>
    <t xml:space="preserve">Depósitos - Seguimiento a Licencia Permiso y Tramites </t>
  </si>
  <si>
    <t xml:space="preserve">Depósitos - Sobretasa ambiental </t>
  </si>
  <si>
    <t xml:space="preserve">Depósitos - Tasa Aprovechamiento Forestal </t>
  </si>
  <si>
    <t xml:space="preserve">Depósitos - Tasa Retributiva </t>
  </si>
  <si>
    <t xml:space="preserve">Depósitos - Venta de Bienes y Servicios </t>
  </si>
  <si>
    <t xml:space="preserve">Depósitos otros recursos </t>
  </si>
  <si>
    <t>1.3.3.1.01</t>
  </si>
  <si>
    <t xml:space="preserve">Sobretasa ambiental - Urbano Vigencia Anterior  </t>
  </si>
  <si>
    <t>1.3.3.2.04</t>
  </si>
  <si>
    <t xml:space="preserve">Tasa por el uso del agua Vigencia Anterior  </t>
  </si>
  <si>
    <t>1.3.3.2.07</t>
  </si>
  <si>
    <t xml:space="preserve">Sanciones administrativas Vigencias Anteriores </t>
  </si>
  <si>
    <t>1.3.3.2.09</t>
  </si>
  <si>
    <t xml:space="preserve">Servicios de Laboratorio Vigencias Anteriores </t>
  </si>
  <si>
    <t>1.3.3.2.14</t>
  </si>
  <si>
    <t xml:space="preserve">Tasa por aprovechamiento forestal Vigencia Anterior  </t>
  </si>
  <si>
    <t xml:space="preserve">3203-02 Formulación e implementación de instrumentos de planificación del recurso hídrico en la Corporación </t>
  </si>
  <si>
    <t xml:space="preserve">Formulación e implementación de instrumentos de planificación del recurso hídrico en la Corporación </t>
  </si>
  <si>
    <t xml:space="preserve">3205-03 Elaboración de los estudios básicos de gestión del riesgo de los municipios de Abriaquí, Dabeiba, Frontino, Murindo, San Juan De Urabá, Uramita, Urrao, Turbo Y Vigía Del Fuerte, departamento de Antioquia. FCA  </t>
  </si>
  <si>
    <t xml:space="preserve"> 3206-01 Gestión del Cambio Climático </t>
  </si>
  <si>
    <t>3208-02 Establecimiento de acuerdos alrededor del agua</t>
  </si>
  <si>
    <t xml:space="preserve"> 3299-03 Fortalecimiento de la gestión jurídica, documental y transparencia para el servicio al ciudadano  </t>
  </si>
  <si>
    <t>Fortalecimiento del sistema de gestión Integral</t>
  </si>
  <si>
    <t>Establecimiento de acuerdos alrededor del agua</t>
  </si>
  <si>
    <t>Elaboración de los estudios básicos de gestión del riesgo de los municipios de Abriaquí, Dabeiba, Frontino, Murindo, San Juan De Urabá, Uramita, Urrao, Turbo Y Vigía Del Fuerte, departamento de Antioquia. FCA</t>
  </si>
  <si>
    <t>Gestión del cambio climático</t>
  </si>
  <si>
    <t>Río Atrato sujeto de derecho</t>
  </si>
  <si>
    <t>Gestión ambiental urbana y rural</t>
  </si>
  <si>
    <t>Gestión integral de residuos solidos</t>
  </si>
  <si>
    <t>Número de estudios realiados</t>
  </si>
  <si>
    <t>Número de apoyos realizados</t>
  </si>
  <si>
    <t>Apoyar acciones en la cuenca del río Apartadó y otras fuentes priorizadas de la Jurisdicción, en el marco de gestión del riesgo y/o funciones Corporativas</t>
  </si>
  <si>
    <t>Documentos de intervención apoyado</t>
  </si>
  <si>
    <t>Apartadó y otras cuencas priorizadas</t>
  </si>
  <si>
    <t xml:space="preserve"> Orientar y acompañar un sistema nacional de prevención de riesgos basado en el diálogo de saberes que reconoce las Prácticas y conocimientos tradicionales de las comunidades y haga efectivo un enfoque diferencial de equidad de género, etario y étnico.</t>
  </si>
  <si>
    <t xml:space="preserve">LÍNEA ESTRATÉGICA </t>
  </si>
  <si>
    <t>LÍNEA ESTRATÉGICA 1. FORTALECIMIENTO DEL DESEMPEÑO AMBIENTAL DE LOS SECTORES PRODUCTIVOS</t>
  </si>
  <si>
    <t xml:space="preserve">  Gestión ambiental urbana y rural </t>
  </si>
  <si>
    <t>Actual: Mejorar la calidad del hábitat urbaNúmero con la consolidación de corredores ambientales urbaNúmero rurales, la protección y uso sostenible del paisaje y del espacio público el Conocimiento de la calidad de aire en las zonas críticas de la jurisdicción
Propuesta:Medir y consolidar las acciones de gestión ambiental urbana en la jurisdicción</t>
  </si>
  <si>
    <t>Ojo a financiación de campesinos</t>
  </si>
  <si>
    <t>SIRH actualizarlo permanente, ojo al estado</t>
  </si>
  <si>
    <t>El ministerio solicita incluir actividad para realizar el acotamiento de Rondas Hídricas en la jurisdicción, la meta nacional son 30 en el cuatrienio.
OJO la subdirección indica que este estudio ya se realizó se debe buscar.</t>
  </si>
  <si>
    <t xml:space="preserve">Formular e implementar con las autoridades ambientales, gremios productivos, asociaciones, organismos de cooperación y otras instituciones,
proyectos de conservación y restauración ambiental de manera participativa con enfoque diferencial étnico, en los municipios de la subregión del PDET Urabá Antioqueño 
</t>
  </si>
  <si>
    <t>.</t>
  </si>
  <si>
    <t xml:space="preserve">Implementar estrategias de conservación mediante el esquema de pagos de servicios ambientales.
Promover programas y proyectos encaminados a proteger el cuidado de los ríos, conservación del suelo y protección del medio ambiente y pagos de servicios ambientales, con enfoque diferencial,  en el municipio de Mutatá, Antioquia
Gestionar incentivos económicos a las familias que habitan en las areas de interés ambiental municipal, para la protección y conservación y generación de ingresos en el municipio de Necoclí departamento de Antioquía
Acceder a pagos por servicios ambientales por conservación, restauración y sostenimiento de bosques y fuentes hídricas en la zona rural del municipio de San Pedro de Urabá, Antioquia
Gestionar pagos por servicios ambientales de conservación del medio ambiente de fauna, flora, fuentes hídricas y conservación de bosques para el resguardo indígena Dokerazavi y Caimán
 </t>
  </si>
  <si>
    <t xml:space="preserve">1605045201835
1605480226970        
1605490216916
1605665212981
  1605837222887	 </t>
  </si>
  <si>
    <t>Aumentar</t>
  </si>
  <si>
    <t>Tipo de 
objetivo</t>
  </si>
  <si>
    <t>Mantener</t>
  </si>
  <si>
    <t>NA</t>
  </si>
  <si>
    <t>10 municipios de la jurisdicción</t>
  </si>
  <si>
    <t>RFPN: Carauta Frontino - Río León - Urrao</t>
  </si>
  <si>
    <t>DRMI ensenada de Rionegro, etc, DRMI alto de INSOR, DCS peque, PNR Suriqui (pendiente aprobación del DRMI Serranía de Abibe)</t>
  </si>
  <si>
    <t>PNR Humedales entre los rios León y Suriquí</t>
  </si>
  <si>
    <t>Funcionamiento</t>
  </si>
  <si>
    <r>
      <t xml:space="preserve">Mejorar los procesos productivos de la jurisdicción relacionados </t>
    </r>
    <r>
      <rPr>
        <b/>
        <sz val="8"/>
        <color rgb="FFFF0000"/>
        <rFont val="Open Sans"/>
        <family val="2"/>
      </rPr>
      <t>con el sector agropecuario</t>
    </r>
    <r>
      <rPr>
        <b/>
        <sz val="8"/>
        <color rgb="FF000000"/>
        <rFont val="Open Sans"/>
        <family val="2"/>
      </rPr>
      <t xml:space="preserve"> y hacer más eficiente el uso de recursos naturales para disminuir impactos al medio ambiente implementando buenas prácticas.</t>
    </r>
  </si>
  <si>
    <r>
      <t xml:space="preserve">Acompañar a los Sectores productivos </t>
    </r>
    <r>
      <rPr>
        <b/>
        <sz val="8"/>
        <color rgb="FFFF0000"/>
        <rFont val="Open Sans"/>
        <family val="2"/>
      </rPr>
      <t>agropecuarios</t>
    </r>
    <r>
      <rPr>
        <b/>
        <sz val="8"/>
        <color rgb="FF000000"/>
        <rFont val="Open Sans"/>
        <family val="2"/>
      </rPr>
      <t xml:space="preserve"> para la reconversión hacia sistemas sostenible de producción</t>
    </r>
  </si>
  <si>
    <r>
      <t xml:space="preserve">Documento guía con enfoque de sostenibilidad por sector </t>
    </r>
    <r>
      <rPr>
        <b/>
        <sz val="8"/>
        <color rgb="FFFF0000"/>
        <rFont val="Open Sans"/>
        <family val="2"/>
      </rPr>
      <t>agropecuario</t>
    </r>
    <r>
      <rPr>
        <b/>
        <sz val="8"/>
        <color rgb="FF000000"/>
        <rFont val="Open Sans"/>
      </rPr>
      <t xml:space="preserve"> productivo
</t>
    </r>
  </si>
  <si>
    <r>
      <t xml:space="preserve">Número de </t>
    </r>
    <r>
      <rPr>
        <b/>
        <sz val="8"/>
        <color rgb="FFFF0000"/>
        <rFont val="Open Sans"/>
        <family val="2"/>
      </rPr>
      <t>sub</t>
    </r>
    <r>
      <rPr>
        <b/>
        <sz val="8"/>
        <color rgb="FF000000"/>
        <rFont val="Open Sans"/>
      </rPr>
      <t xml:space="preserve">sectores </t>
    </r>
    <r>
      <rPr>
        <b/>
        <sz val="8"/>
        <color rgb="FFFF0000"/>
        <rFont val="Open Sans"/>
        <family val="2"/>
      </rPr>
      <t>agropecuarios</t>
    </r>
    <r>
      <rPr>
        <b/>
        <sz val="8"/>
        <color rgb="FF000000"/>
        <rFont val="Open Sans"/>
      </rPr>
      <t xml:space="preserve"> con acompañamiento para la reconversión hacia sistemas sostenible de producción</t>
    </r>
  </si>
  <si>
    <t xml:space="preserve">Acompañar a usuarios de PSA con acciones para la formalización a a NEGOCIOS VERDES </t>
  </si>
  <si>
    <t>Número de acciones Implementadas del Plan  Nacional de Negocios Verdes</t>
  </si>
  <si>
    <r>
      <t xml:space="preserve">Implementar soluciones de abasto de agua y/o reservorios </t>
    </r>
    <r>
      <rPr>
        <b/>
        <sz val="8"/>
        <color rgb="FFFF0000"/>
        <rFont val="Arial"/>
        <family val="2"/>
      </rPr>
      <t>en comunidades indígenas y negras</t>
    </r>
    <r>
      <rPr>
        <b/>
        <sz val="8"/>
        <color rgb="FF000000"/>
        <rFont val="Arial"/>
        <family val="2"/>
      </rPr>
      <t xml:space="preserve">  de la jurisdicción de Corpouraba </t>
    </r>
  </si>
  <si>
    <t xml:space="preserve">Sistemas de abasto de agua y/o reservorios a comunidades indígenas y negras  de la jurisdicción </t>
  </si>
  <si>
    <t xml:space="preserve"> Realizar actualizacion de la línea base de calidad de aire en la jurisdicción de Corpouraba </t>
  </si>
  <si>
    <t xml:space="preserve"> 
Documento línea base de la calidad de aire</t>
  </si>
  <si>
    <t xml:space="preserve"> 
Número de línea base de la calidad de aire actualizada </t>
  </si>
  <si>
    <t xml:space="preserve">Documentos de consolidación de Estudios de Zonificación ambiental </t>
  </si>
  <si>
    <t xml:space="preserve">Consolidar los Estudios de Zonificación ambiental de áreas protegidas o intrumentos de planificación ambiental para establecer la pertinencia de actividades mineras en la jurisdicción </t>
  </si>
  <si>
    <t xml:space="preserve">  3201-04 GESTIÓN INTEGRAL DE RESIDUOS SÓLIDOS  </t>
  </si>
  <si>
    <t xml:space="preserve">   Propender por la gestión integral de los residuos sólidos y apoyar el cumplimiento de la política integral residuos sólidos de los de gestión de residuos sólidos en el marco de la competencia de la corporación   </t>
  </si>
  <si>
    <t>Hacer seguimiento a la política de gestión integral de residuos peligrosos de la jurisdicción de CORPOURABA</t>
  </si>
  <si>
    <t>Documento de acciones de seguimiento a  la política de gestión integral de residuos peligrosos</t>
  </si>
  <si>
    <t>Número de documentos de seguimiento a las aciones de la política de gestión integral de residuos peligrosos</t>
  </si>
  <si>
    <t>Atender los procesos de trámites ambientales a cago de la Corporación en los términos previstos por la norma</t>
  </si>
  <si>
    <t>Actos administrativos que resuelven el trámite ambfiental</t>
  </si>
  <si>
    <t>Realizar el trámite para  autorizaciones ambientales y/o certificaciones ambientales dentro de los términos de ley</t>
  </si>
  <si>
    <t>Informes de seguimiento  trámites ambientales</t>
  </si>
  <si>
    <t>Porcentaje de trámites ambientales con seguimiento</t>
  </si>
  <si>
    <t>Operativos de control y vigilancia</t>
  </si>
  <si>
    <t xml:space="preserve"> Número de operativos de control y vigilancia</t>
  </si>
  <si>
    <r>
      <t xml:space="preserve">Recuperar, restaurar, </t>
    </r>
    <r>
      <rPr>
        <b/>
        <sz val="8"/>
        <rFont val="Open Sans"/>
        <family val="2"/>
      </rPr>
      <t>rehabilitar</t>
    </r>
    <r>
      <rPr>
        <b/>
        <sz val="8"/>
        <color rgb="FF000000"/>
        <rFont val="Open Sans"/>
        <family val="2"/>
      </rPr>
      <t xml:space="preserve"> y/o conservar las áreas de importancia ambiental en la jurisdicción </t>
    </r>
  </si>
  <si>
    <t xml:space="preserve">Número de estudio de identificación de motores de deforestación </t>
  </si>
  <si>
    <t xml:space="preserve">Estudio diagnostico de identificción de motores de deforestación de la jurisdicción 
</t>
  </si>
  <si>
    <t>Área protegida declarada</t>
  </si>
  <si>
    <t xml:space="preserve"> Declaratoria de la nueva área protegida sobre manglares del delta del río Atrato</t>
  </si>
  <si>
    <t xml:space="preserve">Número de Áreas protegida declarada </t>
  </si>
  <si>
    <t xml:space="preserve">Actualizar el Plan de Ordenación Forestal de Atrato </t>
  </si>
  <si>
    <t xml:space="preserve">Declarar la ampliación DRMI ensenada de Rionegro y realizar la Inscripción en el RUNAP </t>
  </si>
  <si>
    <t>Documentos de consulta previa</t>
  </si>
  <si>
    <t xml:space="preserve"> Número consulta previa realizada para adopción de planes de manejo por el MADS</t>
  </si>
  <si>
    <t xml:space="preserve">Actualizar la propuesta del plan de manejo de la reserva forestal protectora nacional de Urrao </t>
  </si>
  <si>
    <t>Realizar la fase de consulta previa para la adopción del plan de manejo de una reserva forestal protectora nacional de Urrao</t>
  </si>
  <si>
    <t>Actualizar el plan de manejo del PNR Suriquí</t>
  </si>
  <si>
    <t xml:space="preserve"> Número de Documentos de apoyo a la actualización de planes de manejo de reservas forestales protectoras nacionales</t>
  </si>
  <si>
    <t xml:space="preserve"> Número de Documentos de apoyo a la actualización de planes de manejo de PNR</t>
  </si>
  <si>
    <r>
      <rPr>
        <b/>
        <sz val="8"/>
        <color rgb="FFFF0000"/>
        <rFont val="Open Sans"/>
        <family val="2"/>
      </rPr>
      <t xml:space="preserve">Actualizar </t>
    </r>
    <r>
      <rPr>
        <b/>
        <sz val="8"/>
        <color rgb="FF000000"/>
        <rFont val="Open Sans"/>
        <family val="2"/>
      </rPr>
      <t xml:space="preserve">el Plan de manejo del complejo de páramos del Sol las Alegrías   </t>
    </r>
  </si>
  <si>
    <t xml:space="preserve">Implementar el Plan de manejo del complejo de páramos del Sol las Alegrías   </t>
  </si>
  <si>
    <t>Plan de manejo actualizado</t>
  </si>
  <si>
    <t>Número de plan de manejo actualizado</t>
  </si>
  <si>
    <t xml:space="preserve">Porcentaje de implementación </t>
  </si>
  <si>
    <t>Servicio de Implementación de estrategia de manejo de especies invasorass IN SITU</t>
  </si>
  <si>
    <t>Número de documentos sobre la implementación estrategia de de manejo de especies invasoras IN SITU</t>
  </si>
  <si>
    <t>Implementar una estrategia de conservación de especies amenazadas IN SITU</t>
  </si>
  <si>
    <t>Implementar una estrategia de manejo de especies invasoras IN SITU</t>
  </si>
  <si>
    <t>Realizar el Monitoreo de Calidad de aguas marinas REDCAM y ecosistemas de la UAC (Manglares y playas)</t>
  </si>
  <si>
    <t>Número de monitoreos realizados en la UAC</t>
  </si>
  <si>
    <t xml:space="preserve">   Realizar el Estudio de  ecosistemas marinos, especies marinas y pasivos ambientales    </t>
  </si>
  <si>
    <r>
      <t xml:space="preserve">Realizar la Restauración de áreas de manglar en el área </t>
    </r>
    <r>
      <rPr>
        <b/>
        <sz val="8"/>
        <color rgb="FFFF0000"/>
        <rFont val="Open Sans"/>
      </rPr>
      <t>de la UAC</t>
    </r>
  </si>
  <si>
    <t xml:space="preserve"> Servicio de restauración ecológica de ecosistemas marino costeros </t>
  </si>
  <si>
    <r>
      <t xml:space="preserve">3203-01 Administración y gestión </t>
    </r>
    <r>
      <rPr>
        <b/>
        <sz val="8"/>
        <color rgb="FFFF0000"/>
        <rFont val="Open Sans"/>
        <family val="2"/>
      </rPr>
      <t>integral</t>
    </r>
    <r>
      <rPr>
        <b/>
        <sz val="8"/>
        <color rgb="FF000000"/>
        <rFont val="Open Sans"/>
        <family val="2"/>
      </rPr>
      <t xml:space="preserve"> del recurso hídrico </t>
    </r>
  </si>
  <si>
    <r>
      <t xml:space="preserve"> Conocer y administrar </t>
    </r>
    <r>
      <rPr>
        <b/>
        <sz val="8"/>
        <color rgb="FFFF0000"/>
        <rFont val="Open Sans"/>
        <family val="2"/>
      </rPr>
      <t>integralmente</t>
    </r>
    <r>
      <rPr>
        <b/>
        <sz val="8"/>
        <color rgb="FF000000"/>
        <rFont val="Open Sans"/>
      </rPr>
      <t xml:space="preserve"> el recurso hídrico en la jurisdicción  </t>
    </r>
  </si>
  <si>
    <t>Realizar el seguimiento a los Planes de Saneamiento y Manejo de Vertimientos (PSMV)</t>
  </si>
  <si>
    <t>Porcentaje de Programas de Uso Eficiente y Ahorro del Agua (PUEAA) con seguimiento</t>
  </si>
  <si>
    <r>
      <rPr>
        <b/>
        <sz val="8"/>
        <color rgb="FFFF0000"/>
        <rFont val="Open Sans"/>
        <family val="2"/>
      </rPr>
      <t>Aplicar</t>
    </r>
    <r>
      <rPr>
        <b/>
        <sz val="8"/>
        <color rgb="FF000000"/>
        <rFont val="Open Sans"/>
        <family val="2"/>
      </rPr>
      <t xml:space="preserve"> los instrumentos económicos de tasas por uso del agua y tasa retributiva</t>
    </r>
  </si>
  <si>
    <t xml:space="preserve">Documento de aplicación de instrumentos económicos </t>
  </si>
  <si>
    <t>Número de informes de aplicación de instrumentos económicos</t>
  </si>
  <si>
    <t xml:space="preserve"> Número de documentos de priorización actualizados</t>
  </si>
  <si>
    <t xml:space="preserve">Realizar y/o actualizar la priorización de los Planes de Ordenación de cuencas hidrográficas POMCAs y los demás instrumentos de planificación del recurso hídrico existentes en la Corporación </t>
  </si>
  <si>
    <t>Realizar acotamiento de Rondas Hídricas priorizadas</t>
  </si>
  <si>
    <t xml:space="preserve"> Número de rondas hídricas acotadas</t>
  </si>
  <si>
    <t>Documento de acotamiento de rondas hídricas</t>
  </si>
  <si>
    <t>Porcentaje de avance en la formulación y/o ajuste de los Planes de Ordenación y Manejo de Cuencas (POMCAS)</t>
  </si>
  <si>
    <t xml:space="preserve"> Implementación y seguimiento de los POMCA</t>
  </si>
  <si>
    <t>Número de documentos de seguimiento e implementación realizados</t>
  </si>
  <si>
    <t xml:space="preserve">Porcentaje de avance en la formulación y/o ajuste de los Planes de Manejo de Acuíferos (PMA) </t>
  </si>
  <si>
    <t>Apoyar la construcción de plantas o sistemas de tratamiento de agua residual municipal</t>
  </si>
  <si>
    <t>Realizar la Ordenación del Recurso Hídrico (PORH)</t>
  </si>
  <si>
    <t>Realizar la Reglamentación de corrientes de vertimientos y/o usos del agua</t>
  </si>
  <si>
    <t xml:space="preserve">Documento anual de avance en la implementación del plan de acción </t>
  </si>
  <si>
    <t>Apoyar iniciativas relacionadas con la valoración de los residuos sólidos aprovechables en los municipios de Murindó y Vigía del Fuerte</t>
  </si>
  <si>
    <t xml:space="preserve"> Número de sistemas implementados</t>
  </si>
  <si>
    <t>Sistemas de información implementados</t>
  </si>
  <si>
    <t xml:space="preserve">Implementar el Sistema de Información Ambiental Regional Geovisor, Repositorio e interoperabilidad con VITAL   </t>
  </si>
  <si>
    <t>Promover  acciones relacionadas con la investigación científica y trasferencia de tecnologías en relación con los recursos naturales y el medio ambiente de la región del Urabá</t>
  </si>
  <si>
    <t xml:space="preserve"> Fomentar el uso de las tecnologías de la información en el que hacer corporativo </t>
  </si>
  <si>
    <t>Apoyar y Acompañar los mecanismos de participación - veedurías - multiculturalidad -consejos de cuenca -OMEC, Juntas de acueductos veredales, plataformas colaborativas. Etc</t>
  </si>
  <si>
    <t>Implementar una estrategia de gobernanza con los actores del recurso hídrico</t>
  </si>
  <si>
    <t xml:space="preserve"> Número de estrategias de gobernanza implementada </t>
  </si>
  <si>
    <t>Apoyar la formulación del ordenamiento ambiental y organizacional  para la gestión de proyectos ambientales en las comunidades indigenas</t>
  </si>
  <si>
    <t>Apoyar la formulación del ordenamiento ambiental y organizacional para la gestión de proyectos ambientales en las comunidades Negras</t>
  </si>
  <si>
    <t>Integrar en la planificación del territorio la adaptación al cambio climático y la gestión del riesgo en todos sus componentes: Conocimiento del riesgo climático, disminución del riesgo y adaptación al cambio climático y manejo de desastres</t>
  </si>
  <si>
    <t xml:space="preserve">Acompañar y asesorar a los municipios y departamento, en los consejos municipales y/o departamental de gestión del riesgo de desastres </t>
  </si>
  <si>
    <t>Elaborar los estudios y diseños de acciones de mitigación propendiendo por soluciones basadas en la naturaleza en el marco de la competencia de la Corporación</t>
  </si>
  <si>
    <t xml:space="preserve">  Apoyar en estudios para el Conocimiento del riesgo y la reducción del riesgo</t>
  </si>
  <si>
    <t>Fortalecer la capacidad institucional de la gestión del riesgo en los municipios de la de Abriaquí, Dabeiba, Frontino, Murindo, San Juan De Urabá, Uramita, Urrao, Turbo Y Vigía Del Fuerte</t>
  </si>
  <si>
    <t>Determinar las medidas de reducción del riesgo en los municipios de Abriaquí, Dabeiba, Frontino, Murindo, San Juan De Urabá, Uramita, Urrao, Turbo Y Vigía Del Fuerte</t>
  </si>
  <si>
    <r>
      <t xml:space="preserve">Implementar, en relación con la  línea de energía y </t>
    </r>
    <r>
      <rPr>
        <b/>
        <sz val="8"/>
        <color rgb="FFFF0000"/>
        <rFont val="Open Sans"/>
      </rPr>
      <t>transporte,</t>
    </r>
    <r>
      <rPr>
        <b/>
        <sz val="8"/>
        <color rgb="FF000000"/>
        <rFont val="Open Sans"/>
      </rPr>
      <t xml:space="preserve"> la medida de estufas eficientes ( PIGCCTA ) </t>
    </r>
  </si>
  <si>
    <t xml:space="preserve"> Implementar, en la línea de energía y transporte, la medida de  generación de biometano en el sector agropecuario </t>
  </si>
  <si>
    <t>Apoyar la consolidación del sistema de Monitoreo, Reporte y Verificación, MRV, de emisiones de GEI en la jurisdicción</t>
  </si>
  <si>
    <t>Implementar el estudio de equivalencia del Plan clima y Paz 2040 de la Corporación y el PIGCCTA</t>
  </si>
  <si>
    <t>Acompañar y fortalecer los mecanismos de participación - mesas técnicas- veedurías -conflictos - multiculturalidad -consejos de cuenca</t>
  </si>
  <si>
    <t>Realizar el Congreso regional ambiental en la jurisdicción</t>
  </si>
  <si>
    <t>Implementar anualmente una estrategia de divulgación  de los resultados ya análisis ambientales sobre las  inversiones de los programas y proyectos del PAC 2024-2027</t>
  </si>
  <si>
    <t>Implementar estrategia para optimimizar el recaudo de las rentas corporativas</t>
  </si>
  <si>
    <t>Documento del avance de rentas recaudadas</t>
  </si>
  <si>
    <t>Realizar estudios y diseños de las instalaciones de la sede centro de la corporación</t>
  </si>
  <si>
    <r>
      <t>Realizar el seguimiento a las  trámites ambientales se</t>
    </r>
    <r>
      <rPr>
        <b/>
        <sz val="8"/>
        <rFont val="Open Sans"/>
        <family val="2"/>
      </rPr>
      <t>gún plan de seguimiento</t>
    </r>
  </si>
  <si>
    <t>Número de PRAES (10),  CIDEA (14) y Procedas (11) acompañados</t>
  </si>
  <si>
    <t>Número de documentos de seguimiento</t>
  </si>
  <si>
    <t>Implementar el plan de respuesta ante fenómenos de  variabilidad climática -temporadas, huracanes, ENSO, etc.</t>
  </si>
  <si>
    <t>Proyección de gastos de inversión</t>
  </si>
  <si>
    <t>CORPORACIÓN PARA EL DESARROLLO SOSTENIBLE DEL URABÁ - CORPOURABA</t>
  </si>
  <si>
    <t>ACCIONES OPERATIVAS</t>
  </si>
  <si>
    <t>Appto 2025</t>
  </si>
  <si>
    <t>Hectáreas bajo esquemas de Pagos por Servicios Ambientales (PSA) e incentivos a la conservación</t>
  </si>
  <si>
    <t>Avance en la implementación del programa integral que promueva acciones de negocios verdes en el marco de las los conocimientos y prácticas tradicionales de las comunidades negras</t>
  </si>
  <si>
    <t>Porcentaje avance en la implementación del programa integral que promueva acciones de negocios verdes en el marco de las los conocimientos y prácticas tradicionales de las comunidades negras</t>
  </si>
  <si>
    <t>Apoyo a proyectos territoriales para mejorar la gestión ambiental urbana en municipios de menos de 50 mil habitantes</t>
  </si>
  <si>
    <t>Número de proyectos territoriales para mejorar la gestión ambiental urbana en municipios de menos de 50 mil habitantes</t>
  </si>
  <si>
    <t>áreas en proceso de restauración, rehabilitación o recuperación en ecosistemas terrestres degradados</t>
  </si>
  <si>
    <t>Hectáreas en proceso de restauración, rehabilitación o recuperación en ecosistemas terrestres y degradados</t>
  </si>
  <si>
    <t>Acuerdos territoriales para el ordenamiento alrededor del agua</t>
  </si>
  <si>
    <t>Acuerdos territoriales para el ordenamiento alrededor del agua concretados</t>
  </si>
  <si>
    <t>Apoyo a la implementación de la  política pública ambiental indígena</t>
  </si>
  <si>
    <t>Acciones implementadas de la  política pública ambiental indígena</t>
  </si>
  <si>
    <t>Apoyo en la implementación del Plan de formación intercultural y participación en materia del cuidado de la naturaleza y de la vida de los pueblos indígenas</t>
  </si>
  <si>
    <t>Acciones implementadaspara la construcción del Plan de formación intercultural</t>
  </si>
  <si>
    <t>Apoyar la implementación de la política pública ambiental indígena</t>
  </si>
  <si>
    <t xml:space="preserve"> Realizar la Formulación de Un POMCAs en comunidades negras en la Jurisdicción  </t>
  </si>
  <si>
    <t>Servicio de educación informal en el marco de la conservación de la biodiversidad y los Servicio ecosistémicos</t>
  </si>
  <si>
    <t>Servicio de restauración de ecosistemas</t>
  </si>
  <si>
    <t>Personas capacitadas</t>
  </si>
  <si>
    <t>Áreas en proceso de restauración</t>
  </si>
  <si>
    <t>Numero</t>
  </si>
  <si>
    <t xml:space="preserve">  3202-05 recuperación de áreas degradadas por actividades antrópicas de alto impacto en los municipios de mutatá, chigorodó, carepa, apartadó, turbo, antioquia  </t>
  </si>
  <si>
    <t xml:space="preserve">municipios de mutatá, chigorodó, carepa, apartadó, turbo, antioquia </t>
  </si>
  <si>
    <t>3205-05 implementación de la política pública ambiental indígena</t>
  </si>
  <si>
    <t>Toda la Jurisdicción con enfoque en comunidades negras</t>
  </si>
  <si>
    <t>Desarrollar acciones para la restauración, rehabilitación y reforestación en áreas de importancia ambiental y en comunidades negras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</si>
</sst>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43" formatCode="_-* #,##0.00_-;\-* #,##0.00_-;_-* &quot;-&quot;??_-;_-@_-"/>
    <numFmt numFmtId="164" formatCode="_ * #,##0_ ;_ * \-#,##0_ ;_ * &quot;-&quot;??_ ;_ @_ "/>
    <numFmt numFmtId="165" formatCode="#,##0.0"/>
    <numFmt numFmtId="166" formatCode="_-* #,##0.00\ _€_-;\-* #,##0.00\ _€_-;_-* &quot;-&quot;??\ _€_-;_-@_-"/>
    <numFmt numFmtId="167" formatCode="_-&quot;$&quot;\ * #,##0_-;\-&quot;$&quot;\ * #,##0_-;_-&quot;$&quot;\ * &quot;-&quot;??_-;_-@_-"/>
    <numFmt numFmtId="168" formatCode="_-* #,##0_-;\-* #,##0_-;_-* &quot;-&quot;??_-;_-@_-"/>
    <numFmt numFmtId="169" formatCode="&quot;$&quot;\ #,##0"/>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Open Sans"/>
    </font>
    <font>
      <b/>
      <sz val="10"/>
      <color rgb="FF000000"/>
      <name val="Open Sans"/>
    </font>
    <font>
      <sz val="11"/>
      <name val="Calibri"/>
      <family val="2"/>
    </font>
    <font>
      <b/>
      <sz val="9"/>
      <color rgb="FF000000"/>
      <name val="Open Sans"/>
    </font>
    <font>
      <b/>
      <sz val="8"/>
      <color rgb="FF000000"/>
      <name val="Arial"/>
      <family val="2"/>
    </font>
    <font>
      <b/>
      <sz val="8"/>
      <color rgb="FFFF0000"/>
      <name val="Open Sans"/>
    </font>
    <font>
      <b/>
      <sz val="11"/>
      <color rgb="FF000000"/>
      <name val="Calibri"/>
      <family val="2"/>
      <scheme val="minor"/>
    </font>
    <font>
      <sz val="11"/>
      <color theme="1"/>
      <name val="Calibri"/>
      <family val="2"/>
    </font>
    <font>
      <b/>
      <sz val="8"/>
      <color rgb="FF000000"/>
      <name val="Arial"/>
      <family val="2"/>
    </font>
    <font>
      <sz val="9"/>
      <color indexed="81"/>
      <name val="Tahoma"/>
      <family val="2"/>
    </font>
    <font>
      <b/>
      <sz val="9"/>
      <color indexed="81"/>
      <name val="Tahoma"/>
      <family val="2"/>
    </font>
    <font>
      <b/>
      <sz val="8"/>
      <color theme="1"/>
      <name val="Open Sans"/>
    </font>
    <font>
      <sz val="11"/>
      <name val="Calibri"/>
      <family val="2"/>
      <scheme val="minor"/>
    </font>
    <font>
      <sz val="11"/>
      <color theme="1"/>
      <name val="Calibri"/>
      <family val="2"/>
      <scheme val="minor"/>
    </font>
    <font>
      <b/>
      <sz val="11"/>
      <color theme="1"/>
      <name val="Calibri"/>
      <family val="2"/>
      <scheme val="minor"/>
    </font>
    <font>
      <b/>
      <sz val="14"/>
      <color indexed="8"/>
      <name val="Univers"/>
      <family val="2"/>
    </font>
    <font>
      <sz val="11"/>
      <color theme="1"/>
      <name val="Univers"/>
      <family val="2"/>
    </font>
    <font>
      <b/>
      <sz val="11"/>
      <name val="Univers"/>
      <family val="2"/>
    </font>
    <font>
      <b/>
      <sz val="8"/>
      <name val="Univers"/>
      <family val="2"/>
    </font>
    <font>
      <b/>
      <sz val="9"/>
      <name val="Univers"/>
      <family val="2"/>
    </font>
    <font>
      <sz val="8"/>
      <name val="Univers"/>
      <family val="2"/>
    </font>
    <font>
      <b/>
      <sz val="8"/>
      <color theme="1"/>
      <name val="Calibri"/>
      <family val="2"/>
      <scheme val="minor"/>
    </font>
    <font>
      <sz val="8"/>
      <color theme="1"/>
      <name val="Calibri"/>
      <family val="2"/>
      <scheme val="minor"/>
    </font>
    <font>
      <b/>
      <sz val="8"/>
      <color rgb="FF000000"/>
      <name val="Calibri"/>
      <family val="2"/>
      <scheme val="minor"/>
    </font>
    <font>
      <b/>
      <sz val="8"/>
      <name val="Calibri"/>
      <family val="2"/>
    </font>
    <font>
      <b/>
      <sz val="8"/>
      <color theme="1"/>
      <name val="Arial"/>
      <family val="2"/>
    </font>
    <font>
      <sz val="8"/>
      <color theme="1"/>
      <name val="Arial"/>
      <family val="2"/>
    </font>
    <font>
      <sz val="8"/>
      <color rgb="FF000000"/>
      <name val="Arial"/>
      <family val="2"/>
    </font>
    <font>
      <b/>
      <sz val="11"/>
      <color theme="1"/>
      <name val="Calibri"/>
      <family val="2"/>
    </font>
    <font>
      <b/>
      <sz val="11"/>
      <color rgb="FF000000"/>
      <name val="Calibri"/>
      <family val="2"/>
    </font>
    <font>
      <b/>
      <sz val="10"/>
      <color theme="1"/>
      <name val="Open Sans"/>
    </font>
    <font>
      <b/>
      <sz val="11"/>
      <name val="Calibri"/>
      <family val="2"/>
    </font>
    <font>
      <b/>
      <sz val="8"/>
      <color rgb="FFFF0000"/>
      <name val="Open Sans"/>
      <family val="2"/>
    </font>
    <font>
      <b/>
      <sz val="8"/>
      <color rgb="FF000000"/>
      <name val="Open Sans"/>
      <family val="2"/>
    </font>
    <font>
      <b/>
      <sz val="8"/>
      <color rgb="FFFF0000"/>
      <name val="Arial"/>
      <family val="2"/>
    </font>
    <font>
      <b/>
      <sz val="8"/>
      <color theme="1"/>
      <name val="Open Sans"/>
      <family val="2"/>
    </font>
    <font>
      <b/>
      <sz val="8"/>
      <name val="Open Sans"/>
      <family val="2"/>
    </font>
    <font>
      <b/>
      <sz val="8"/>
      <name val="Arial"/>
      <family val="2"/>
    </font>
    <font>
      <sz val="11"/>
      <color theme="1"/>
      <name val="Calibri"/>
      <scheme val="minor"/>
    </font>
    <font>
      <b/>
      <sz val="8"/>
      <name val="Open Sans"/>
    </font>
  </fonts>
  <fills count="52">
    <fill>
      <patternFill patternType="none"/>
    </fill>
    <fill>
      <patternFill patternType="gray125"/>
    </fill>
    <fill>
      <patternFill patternType="solid">
        <fgColor rgb="FFC0C0C0"/>
        <bgColor rgb="FFC0C0C0"/>
      </patternFill>
    </fill>
    <fill>
      <patternFill patternType="solid">
        <fgColor rgb="FF00FFFF"/>
        <bgColor rgb="FF00FFFF"/>
      </patternFill>
    </fill>
    <fill>
      <patternFill patternType="solid">
        <fgColor rgb="FF00FF00"/>
        <bgColor rgb="FF00FF00"/>
      </patternFill>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bgColor rgb="FF00FF00"/>
      </patternFill>
    </fill>
    <fill>
      <patternFill patternType="solid">
        <fgColor theme="6" tint="0.59999389629810485"/>
        <bgColor rgb="FF00FF00"/>
      </patternFill>
    </fill>
    <fill>
      <patternFill patternType="solid">
        <fgColor theme="6" tint="0.59999389629810485"/>
        <bgColor indexed="64"/>
      </patternFill>
    </fill>
    <fill>
      <patternFill patternType="solid">
        <fgColor theme="6" tint="0.79998168889431442"/>
        <bgColor rgb="FFFFFF00"/>
      </patternFill>
    </fill>
    <fill>
      <patternFill patternType="solid">
        <fgColor theme="6" tint="0.79998168889431442"/>
        <bgColor indexed="64"/>
      </patternFill>
    </fill>
    <fill>
      <patternFill patternType="solid">
        <fgColor theme="6" tint="0.79998168889431442"/>
        <bgColor rgb="FFD9D9D9"/>
      </patternFill>
    </fill>
    <fill>
      <patternFill patternType="solid">
        <fgColor theme="0"/>
        <bgColor rgb="FFFFFFFF"/>
      </patternFill>
    </fill>
    <fill>
      <patternFill patternType="solid">
        <fgColor theme="2" tint="-0.14999847407452621"/>
        <bgColor rgb="FFFFFF00"/>
      </patternFill>
    </fill>
    <fill>
      <patternFill patternType="solid">
        <fgColor theme="6" tint="0.59999389629810485"/>
        <bgColor rgb="FFFFFF00"/>
      </patternFill>
    </fill>
    <fill>
      <patternFill patternType="solid">
        <fgColor theme="0"/>
        <bgColor rgb="FFD9D9D9"/>
      </patternFill>
    </fill>
    <fill>
      <patternFill patternType="solid">
        <fgColor theme="6" tint="0.59999389629810485"/>
        <bgColor rgb="FFFF00FF"/>
      </patternFill>
    </fill>
    <fill>
      <patternFill patternType="solid">
        <fgColor theme="2"/>
        <bgColor rgb="FFFFFF00"/>
      </patternFill>
    </fill>
    <fill>
      <patternFill patternType="solid">
        <fgColor theme="2"/>
        <bgColor indexed="64"/>
      </patternFill>
    </fill>
    <fill>
      <patternFill patternType="solid">
        <fgColor theme="6" tint="0.59999389629810485"/>
        <bgColor rgb="FFD9D9D9"/>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theme="2" tint="-0.249977111117893"/>
        <bgColor indexed="64"/>
      </patternFill>
    </fill>
    <fill>
      <patternFill patternType="solid">
        <fgColor theme="2" tint="-0.249977111117893"/>
        <bgColor rgb="FFC0C0C0"/>
      </patternFill>
    </fill>
    <fill>
      <patternFill patternType="solid">
        <fgColor theme="2" tint="-0.249977111117893"/>
        <bgColor rgb="FFD9D9D9"/>
      </patternFill>
    </fill>
    <fill>
      <patternFill patternType="solid">
        <fgColor theme="2" tint="-0.249977111117893"/>
        <bgColor rgb="FFFFFF00"/>
      </patternFill>
    </fill>
    <fill>
      <patternFill patternType="solid">
        <fgColor theme="0"/>
        <bgColor rgb="FF00FFFF"/>
      </patternFill>
    </fill>
    <fill>
      <patternFill patternType="solid">
        <fgColor theme="2" tint="-4.9989318521683403E-2"/>
        <bgColor indexed="64"/>
      </patternFill>
    </fill>
    <fill>
      <patternFill patternType="solid">
        <fgColor theme="0" tint="-4.9989318521683403E-2"/>
        <bgColor rgb="FFFFFF00"/>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tint="-0.14999847407452621"/>
        <bgColor rgb="FFD9D9D9"/>
      </patternFill>
    </fill>
    <fill>
      <patternFill patternType="solid">
        <fgColor theme="0" tint="-0.14999847407452621"/>
        <bgColor indexed="64"/>
      </patternFill>
    </fill>
    <fill>
      <patternFill patternType="solid">
        <fgColor rgb="FF92D050"/>
        <bgColor indexed="64"/>
      </patternFill>
    </fill>
    <fill>
      <patternFill patternType="solid">
        <fgColor rgb="FFFFFF00"/>
        <bgColor rgb="FF00FF00"/>
      </patternFill>
    </fill>
    <fill>
      <patternFill patternType="solid">
        <fgColor rgb="FFFFFF00"/>
        <bgColor rgb="FFFFFF00"/>
      </patternFill>
    </fill>
    <fill>
      <patternFill patternType="solid">
        <fgColor theme="9" tint="0.59999389629810485"/>
        <bgColor rgb="FF00FF00"/>
      </patternFill>
    </fill>
    <fill>
      <patternFill patternType="solid">
        <fgColor theme="9" tint="0.59999389629810485"/>
        <bgColor rgb="FFD9D9D9"/>
      </patternFill>
    </fill>
    <fill>
      <patternFill patternType="solid">
        <fgColor theme="9" tint="0.59999389629810485"/>
        <bgColor rgb="FFFFFF00"/>
      </patternFill>
    </fill>
    <fill>
      <patternFill patternType="solid">
        <fgColor rgb="FFFFFF00"/>
        <bgColor rgb="FFD9D9D9"/>
      </patternFill>
    </fill>
    <fill>
      <patternFill patternType="solid">
        <fgColor rgb="FF92D050"/>
        <bgColor rgb="FFFFFF00"/>
      </patternFill>
    </fill>
    <fill>
      <patternFill patternType="solid">
        <fgColor rgb="FF00B0F0"/>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9" fontId="19"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cellStyleXfs>
  <cellXfs count="535">
    <xf numFmtId="0" fontId="0" fillId="0" borderId="0" xfId="0" applyFont="1" applyAlignment="1"/>
    <xf numFmtId="0" fontId="6" fillId="0" borderId="0" xfId="0" applyFont="1" applyAlignment="1">
      <alignment horizontal="center"/>
    </xf>
    <xf numFmtId="0" fontId="6" fillId="0" borderId="0" xfId="0" applyFont="1" applyAlignment="1">
      <alignment horizontal="center" vertical="center"/>
    </xf>
    <xf numFmtId="0" fontId="0" fillId="9" borderId="0" xfId="0" applyFont="1" applyFill="1" applyAlignment="1"/>
    <xf numFmtId="0" fontId="0" fillId="12" borderId="0" xfId="0" applyFont="1" applyFill="1" applyAlignment="1"/>
    <xf numFmtId="0" fontId="0" fillId="0" borderId="0" xfId="0" applyFont="1" applyFill="1" applyAlignment="1"/>
    <xf numFmtId="0" fontId="0" fillId="0" borderId="0" xfId="0" applyFont="1" applyAlignment="1">
      <alignment horizontal="center"/>
    </xf>
    <xf numFmtId="0" fontId="0" fillId="14" borderId="0" xfId="0" applyFont="1" applyFill="1" applyAlignment="1"/>
    <xf numFmtId="0" fontId="5" fillId="9" borderId="0" xfId="0" applyFont="1" applyFill="1" applyAlignment="1"/>
    <xf numFmtId="0" fontId="5" fillId="14" borderId="0" xfId="0" applyFont="1" applyFill="1" applyAlignment="1"/>
    <xf numFmtId="0" fontId="0" fillId="22" borderId="0" xfId="0" applyFont="1" applyFill="1" applyAlignment="1"/>
    <xf numFmtId="0" fontId="6" fillId="0" borderId="0" xfId="0" applyFont="1" applyAlignment="1">
      <alignment horizontal="center"/>
    </xf>
    <xf numFmtId="0" fontId="0" fillId="0" borderId="0" xfId="0" applyFont="1" applyAlignment="1"/>
    <xf numFmtId="0" fontId="22" fillId="0" borderId="0" xfId="2" applyFont="1" applyBorder="1" applyAlignment="1">
      <alignment horizontal="center"/>
    </xf>
    <xf numFmtId="0" fontId="22" fillId="0" borderId="0" xfId="2" applyFont="1" applyFill="1" applyBorder="1" applyAlignment="1">
      <alignment horizontal="center"/>
    </xf>
    <xf numFmtId="164" fontId="24" fillId="26" borderId="4" xfId="3" applyNumberFormat="1" applyFont="1" applyFill="1" applyBorder="1" applyAlignment="1" applyProtection="1">
      <alignment horizontal="center" vertical="center" wrapText="1"/>
    </xf>
    <xf numFmtId="167" fontId="24" fillId="0" borderId="1" xfId="4" applyNumberFormat="1" applyFont="1" applyFill="1" applyBorder="1" applyAlignment="1" applyProtection="1">
      <alignment horizontal="center" vertical="center" wrapText="1"/>
    </xf>
    <xf numFmtId="167" fontId="24" fillId="27" borderId="1" xfId="4" applyNumberFormat="1" applyFont="1" applyFill="1" applyBorder="1" applyAlignment="1" applyProtection="1">
      <alignment horizontal="center" vertical="center" wrapText="1"/>
    </xf>
    <xf numFmtId="9" fontId="24" fillId="0" borderId="1" xfId="5" applyFont="1" applyFill="1" applyBorder="1" applyAlignment="1" applyProtection="1">
      <alignment horizontal="center" vertical="center" wrapText="1"/>
    </xf>
    <xf numFmtId="10" fontId="24" fillId="0" borderId="1" xfId="5" applyNumberFormat="1" applyFont="1" applyFill="1" applyBorder="1" applyAlignment="1" applyProtection="1">
      <alignment horizontal="center" vertical="center" wrapText="1"/>
    </xf>
    <xf numFmtId="164" fontId="24" fillId="26" borderId="4" xfId="3" applyNumberFormat="1" applyFont="1" applyFill="1" applyBorder="1" applyAlignment="1" applyProtection="1">
      <alignment horizontal="center" vertical="center" wrapText="1"/>
      <protection locked="0"/>
    </xf>
    <xf numFmtId="9" fontId="24" fillId="0" borderId="1" xfId="5" applyFont="1" applyFill="1" applyBorder="1" applyAlignment="1" applyProtection="1">
      <alignment horizontal="center" vertical="center" wrapText="1"/>
      <protection locked="0"/>
    </xf>
    <xf numFmtId="49" fontId="25" fillId="26" borderId="1" xfId="3" applyNumberFormat="1" applyFont="1" applyFill="1" applyBorder="1" applyAlignment="1" applyProtection="1">
      <alignment horizontal="center" vertical="center" wrapText="1"/>
      <protection locked="0"/>
    </xf>
    <xf numFmtId="167" fontId="25" fillId="0" borderId="1" xfId="4" applyNumberFormat="1" applyFont="1" applyFill="1" applyBorder="1" applyAlignment="1" applyProtection="1">
      <alignment vertical="center" wrapText="1"/>
    </xf>
    <xf numFmtId="167" fontId="25" fillId="27" borderId="1" xfId="4" applyNumberFormat="1" applyFont="1" applyFill="1" applyBorder="1" applyAlignment="1" applyProtection="1">
      <alignment vertical="center" wrapText="1"/>
    </xf>
    <xf numFmtId="9" fontId="25" fillId="0" borderId="1" xfId="5" applyFont="1" applyFill="1" applyBorder="1" applyAlignment="1" applyProtection="1">
      <alignment horizontal="center" vertical="center" wrapText="1"/>
      <protection locked="0"/>
    </xf>
    <xf numFmtId="164" fontId="25" fillId="26" borderId="1" xfId="3" applyNumberFormat="1" applyFont="1" applyFill="1" applyBorder="1" applyAlignment="1" applyProtection="1">
      <alignment horizontal="center" vertical="center" wrapText="1"/>
      <protection locked="0"/>
    </xf>
    <xf numFmtId="167" fontId="25" fillId="0" borderId="1" xfId="4" applyNumberFormat="1" applyFont="1" applyFill="1" applyBorder="1" applyAlignment="1" applyProtection="1">
      <alignment horizontal="center" vertical="center" wrapText="1"/>
      <protection locked="0"/>
    </xf>
    <xf numFmtId="167" fontId="25" fillId="27" borderId="1" xfId="4" applyNumberFormat="1" applyFont="1" applyFill="1" applyBorder="1" applyAlignment="1" applyProtection="1">
      <alignment horizontal="center" vertical="center" wrapText="1"/>
      <protection locked="0"/>
    </xf>
    <xf numFmtId="9" fontId="25" fillId="0" borderId="3" xfId="5" applyFont="1" applyFill="1" applyBorder="1" applyAlignment="1" applyProtection="1">
      <alignment horizontal="center" vertical="center" wrapText="1"/>
      <protection locked="0"/>
    </xf>
    <xf numFmtId="164" fontId="24" fillId="26" borderId="1" xfId="3" applyNumberFormat="1" applyFont="1" applyFill="1" applyBorder="1" applyAlignment="1" applyProtection="1">
      <alignment vertical="center" wrapText="1"/>
      <protection locked="0"/>
    </xf>
    <xf numFmtId="164" fontId="24" fillId="0" borderId="1" xfId="3" applyNumberFormat="1" applyFont="1" applyFill="1" applyBorder="1" applyAlignment="1" applyProtection="1">
      <alignment vertical="center" wrapText="1"/>
      <protection locked="0"/>
    </xf>
    <xf numFmtId="164" fontId="24" fillId="27" borderId="1" xfId="3" applyNumberFormat="1" applyFont="1" applyFill="1" applyBorder="1" applyAlignment="1" applyProtection="1">
      <alignment vertical="center" wrapText="1"/>
      <protection locked="0"/>
    </xf>
    <xf numFmtId="9" fontId="24" fillId="0" borderId="1" xfId="5" applyFont="1" applyFill="1" applyBorder="1" applyAlignment="1" applyProtection="1">
      <alignment vertical="center" wrapText="1"/>
      <protection locked="0"/>
    </xf>
    <xf numFmtId="164" fontId="24" fillId="26" borderId="4" xfId="3" applyNumberFormat="1" applyFont="1" applyFill="1" applyBorder="1" applyAlignment="1" applyProtection="1">
      <alignment vertical="center" wrapText="1"/>
      <protection locked="0"/>
    </xf>
    <xf numFmtId="9" fontId="24" fillId="0" borderId="4" xfId="5" applyFont="1" applyFill="1" applyBorder="1" applyAlignment="1" applyProtection="1">
      <alignment horizontal="center" vertical="center" wrapText="1"/>
      <protection locked="0"/>
    </xf>
    <xf numFmtId="164" fontId="26" fillId="0" borderId="0" xfId="3" applyNumberFormat="1" applyFont="1" applyFill="1" applyBorder="1" applyAlignment="1" applyProtection="1">
      <alignment horizontal="center" vertical="center" wrapText="1"/>
      <protection locked="0"/>
    </xf>
    <xf numFmtId="167" fontId="26" fillId="0" borderId="0" xfId="4" applyNumberFormat="1" applyFont="1" applyFill="1" applyBorder="1" applyAlignment="1" applyProtection="1">
      <alignment horizontal="center" vertical="center" wrapText="1"/>
      <protection locked="0"/>
    </xf>
    <xf numFmtId="9" fontId="26" fillId="0" borderId="0" xfId="5" applyFont="1" applyFill="1" applyBorder="1" applyAlignment="1" applyProtection="1">
      <alignment horizontal="center" vertical="center" wrapText="1"/>
      <protection locked="0"/>
    </xf>
    <xf numFmtId="1" fontId="26" fillId="0" borderId="0" xfId="5" applyNumberFormat="1" applyFont="1" applyFill="1" applyBorder="1" applyAlignment="1" applyProtection="1">
      <alignment horizontal="center" vertical="center" wrapText="1"/>
      <protection locked="0"/>
    </xf>
    <xf numFmtId="167" fontId="22" fillId="0" borderId="0" xfId="2" applyNumberFormat="1" applyFont="1" applyBorder="1" applyAlignment="1">
      <alignment horizontal="center"/>
    </xf>
    <xf numFmtId="167" fontId="22" fillId="0" borderId="0" xfId="4" applyNumberFormat="1" applyFont="1" applyBorder="1" applyAlignment="1">
      <alignment horizontal="center"/>
    </xf>
    <xf numFmtId="9" fontId="22" fillId="0" borderId="0" xfId="5" applyFont="1" applyBorder="1" applyAlignment="1">
      <alignment horizontal="center"/>
    </xf>
    <xf numFmtId="1" fontId="22" fillId="0" borderId="0" xfId="5" applyNumberFormat="1" applyFont="1" applyBorder="1" applyAlignment="1">
      <alignment horizontal="center"/>
    </xf>
    <xf numFmtId="1" fontId="22" fillId="0" borderId="0" xfId="2" applyNumberFormat="1" applyFont="1" applyBorder="1" applyAlignment="1">
      <alignment horizontal="center" vertical="center"/>
    </xf>
    <xf numFmtId="0" fontId="18" fillId="9" borderId="0" xfId="0" applyFont="1" applyFill="1" applyAlignment="1"/>
    <xf numFmtId="0" fontId="4" fillId="9" borderId="0" xfId="0" applyFont="1" applyFill="1" applyAlignment="1">
      <alignment wrapText="1"/>
    </xf>
    <xf numFmtId="164" fontId="6" fillId="2" borderId="1" xfId="0" applyNumberFormat="1" applyFont="1" applyFill="1" applyBorder="1" applyAlignment="1">
      <alignment vertical="center" wrapText="1"/>
    </xf>
    <xf numFmtId="164" fontId="6" fillId="3"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28" fillId="0" borderId="0" xfId="0" applyFont="1" applyAlignment="1"/>
    <xf numFmtId="0" fontId="14" fillId="25" borderId="11" xfId="2" applyFont="1" applyFill="1" applyBorder="1" applyAlignment="1">
      <alignment horizontal="center" vertical="center" wrapText="1"/>
    </xf>
    <xf numFmtId="0" fontId="14" fillId="25" borderId="12" xfId="2" applyFont="1" applyFill="1" applyBorder="1" applyAlignment="1">
      <alignment horizontal="center" vertical="center" wrapText="1"/>
    </xf>
    <xf numFmtId="0" fontId="31" fillId="25" borderId="13" xfId="2" applyFont="1" applyFill="1" applyBorder="1" applyAlignment="1">
      <alignment horizontal="center" vertical="center" wrapText="1"/>
    </xf>
    <xf numFmtId="168" fontId="31" fillId="28" borderId="14" xfId="6" applyNumberFormat="1" applyFont="1" applyFill="1" applyBorder="1" applyAlignment="1">
      <alignment horizontal="center" vertical="center" wrapText="1"/>
    </xf>
    <xf numFmtId="168" fontId="31" fillId="29" borderId="15" xfId="6" applyNumberFormat="1" applyFont="1" applyFill="1" applyBorder="1" applyAlignment="1">
      <alignment horizontal="center" vertical="center" wrapText="1"/>
    </xf>
    <xf numFmtId="0" fontId="4" fillId="0" borderId="0" xfId="2"/>
    <xf numFmtId="0" fontId="14" fillId="0" borderId="16" xfId="2" applyFont="1" applyFill="1" applyBorder="1" applyAlignment="1">
      <alignment horizontal="left" vertical="center" wrapText="1"/>
    </xf>
    <xf numFmtId="167" fontId="14" fillId="0" borderId="17" xfId="4" applyNumberFormat="1" applyFont="1" applyFill="1" applyBorder="1" applyAlignment="1">
      <alignment horizontal="right" vertical="center" wrapText="1"/>
    </xf>
    <xf numFmtId="167" fontId="14" fillId="0" borderId="17" xfId="2" applyNumberFormat="1" applyFont="1" applyFill="1" applyBorder="1" applyAlignment="1">
      <alignment horizontal="right" vertical="center" wrapText="1"/>
    </xf>
    <xf numFmtId="167" fontId="14" fillId="0" borderId="3" xfId="2" applyNumberFormat="1" applyFont="1" applyFill="1" applyBorder="1" applyAlignment="1">
      <alignment horizontal="right" vertical="center" wrapText="1"/>
    </xf>
    <xf numFmtId="10" fontId="32" fillId="0" borderId="18" xfId="2" applyNumberFormat="1" applyFont="1" applyFill="1" applyBorder="1" applyAlignment="1">
      <alignment vertical="center"/>
    </xf>
    <xf numFmtId="167" fontId="14" fillId="0" borderId="6" xfId="2" applyNumberFormat="1" applyFont="1" applyFill="1" applyBorder="1" applyAlignment="1">
      <alignment horizontal="right" vertical="center" wrapText="1"/>
    </xf>
    <xf numFmtId="167" fontId="14" fillId="0" borderId="19" xfId="2" applyNumberFormat="1" applyFont="1" applyFill="1" applyBorder="1" applyAlignment="1">
      <alignment horizontal="right" vertical="center" wrapText="1"/>
    </xf>
    <xf numFmtId="10" fontId="32" fillId="0" borderId="16" xfId="2" applyNumberFormat="1" applyFont="1" applyFill="1" applyBorder="1" applyAlignment="1">
      <alignment vertical="center"/>
    </xf>
    <xf numFmtId="167" fontId="14" fillId="0" borderId="1" xfId="2" applyNumberFormat="1" applyFont="1" applyFill="1" applyBorder="1" applyAlignment="1">
      <alignment horizontal="right" vertical="center" wrapText="1"/>
    </xf>
    <xf numFmtId="10" fontId="31" fillId="0" borderId="16" xfId="2" applyNumberFormat="1" applyFont="1" applyFill="1" applyBorder="1" applyAlignment="1">
      <alignment vertical="center"/>
    </xf>
    <xf numFmtId="9" fontId="14" fillId="0" borderId="1" xfId="5" applyFont="1" applyFill="1" applyBorder="1" applyAlignment="1">
      <alignment horizontal="right" vertical="center" wrapText="1"/>
    </xf>
    <xf numFmtId="9" fontId="14" fillId="0" borderId="17" xfId="5" applyFont="1" applyFill="1" applyBorder="1" applyAlignment="1">
      <alignment horizontal="right" vertical="center" wrapText="1"/>
    </xf>
    <xf numFmtId="167" fontId="14" fillId="0" borderId="17" xfId="2" applyNumberFormat="1" applyFont="1" applyBorder="1" applyAlignment="1">
      <alignment horizontal="right" vertical="center" wrapText="1"/>
    </xf>
    <xf numFmtId="167" fontId="14" fillId="0" borderId="3" xfId="2" applyNumberFormat="1" applyFont="1" applyBorder="1" applyAlignment="1">
      <alignment horizontal="right" vertical="center" wrapText="1"/>
    </xf>
    <xf numFmtId="10" fontId="31" fillId="0" borderId="16" xfId="2" applyNumberFormat="1" applyFont="1" applyBorder="1" applyAlignment="1">
      <alignment vertical="center"/>
    </xf>
    <xf numFmtId="9" fontId="14" fillId="0" borderId="1" xfId="5" applyFont="1" applyBorder="1" applyAlignment="1">
      <alignment horizontal="right" vertical="center" wrapText="1"/>
    </xf>
    <xf numFmtId="9" fontId="14" fillId="0" borderId="17" xfId="5" applyFont="1" applyBorder="1" applyAlignment="1">
      <alignment horizontal="right" vertical="center" wrapText="1"/>
    </xf>
    <xf numFmtId="0" fontId="14" fillId="0" borderId="16" xfId="2" applyFont="1" applyBorder="1" applyAlignment="1">
      <alignment horizontal="left" vertical="center" wrapText="1"/>
    </xf>
    <xf numFmtId="167" fontId="33" fillId="0" borderId="17" xfId="4" applyNumberFormat="1" applyFont="1" applyBorder="1" applyAlignment="1">
      <alignment horizontal="right" vertical="center" wrapText="1"/>
    </xf>
    <xf numFmtId="0" fontId="14" fillId="0" borderId="16" xfId="2" applyFont="1" applyFill="1" applyBorder="1" applyAlignment="1">
      <alignment horizontal="justify" vertical="center" wrapText="1"/>
    </xf>
    <xf numFmtId="10" fontId="31" fillId="0" borderId="20" xfId="2" applyNumberFormat="1" applyFont="1" applyBorder="1" applyAlignment="1">
      <alignment vertical="center"/>
    </xf>
    <xf numFmtId="9" fontId="14" fillId="0" borderId="2" xfId="5" applyFont="1" applyBorder="1" applyAlignment="1">
      <alignment horizontal="right" vertical="center" wrapText="1"/>
    </xf>
    <xf numFmtId="9" fontId="14" fillId="0" borderId="21" xfId="5" applyFont="1" applyBorder="1" applyAlignment="1">
      <alignment horizontal="right" vertical="center" wrapText="1"/>
    </xf>
    <xf numFmtId="0" fontId="14" fillId="29" borderId="13" xfId="2" applyFont="1" applyFill="1" applyBorder="1" applyAlignment="1">
      <alignment horizontal="left" vertical="center" wrapText="1"/>
    </xf>
    <xf numFmtId="167" fontId="14" fillId="29" borderId="15" xfId="4" applyNumberFormat="1" applyFont="1" applyFill="1" applyBorder="1" applyAlignment="1">
      <alignment horizontal="right" vertical="center" wrapText="1"/>
    </xf>
    <xf numFmtId="167" fontId="14" fillId="29" borderId="22" xfId="4" applyNumberFormat="1" applyFont="1" applyFill="1" applyBorder="1" applyAlignment="1">
      <alignment horizontal="right" vertical="center" wrapText="1"/>
    </xf>
    <xf numFmtId="9" fontId="27" fillId="29" borderId="13" xfId="2" applyNumberFormat="1" applyFont="1" applyFill="1" applyBorder="1" applyAlignment="1">
      <alignment vertical="center"/>
    </xf>
    <xf numFmtId="9" fontId="14" fillId="29" borderId="14" xfId="5" applyFont="1" applyFill="1" applyBorder="1" applyAlignment="1">
      <alignment horizontal="right" vertical="center" wrapText="1"/>
    </xf>
    <xf numFmtId="9" fontId="14" fillId="29" borderId="15" xfId="5" applyFont="1" applyFill="1" applyBorder="1" applyAlignment="1">
      <alignment horizontal="right" vertical="center" wrapText="1"/>
    </xf>
    <xf numFmtId="167" fontId="13" fillId="0" borderId="0" xfId="4" applyNumberFormat="1" applyFont="1" applyFill="1" applyBorder="1"/>
    <xf numFmtId="0" fontId="13" fillId="0" borderId="0" xfId="2" applyFont="1" applyFill="1" applyBorder="1"/>
    <xf numFmtId="0" fontId="20" fillId="30" borderId="24" xfId="2" applyFont="1" applyFill="1" applyBorder="1"/>
    <xf numFmtId="0" fontId="20" fillId="30" borderId="25" xfId="2" applyFont="1" applyFill="1" applyBorder="1"/>
    <xf numFmtId="0" fontId="35" fillId="31" borderId="25" xfId="2" applyFont="1" applyFill="1" applyBorder="1"/>
    <xf numFmtId="0" fontId="35" fillId="31" borderId="26" xfId="2" applyFont="1" applyFill="1" applyBorder="1"/>
    <xf numFmtId="0" fontId="20" fillId="30" borderId="26" xfId="2" applyFont="1" applyFill="1" applyBorder="1"/>
    <xf numFmtId="0" fontId="20" fillId="0" borderId="28" xfId="2" applyFont="1" applyBorder="1" applyAlignment="1">
      <alignment horizontal="left" wrapText="1"/>
    </xf>
    <xf numFmtId="169" fontId="20" fillId="0" borderId="11" xfId="2" applyNumberFormat="1" applyFont="1" applyBorder="1"/>
    <xf numFmtId="169" fontId="20" fillId="0" borderId="29" xfId="2" applyNumberFormat="1" applyFont="1" applyBorder="1"/>
    <xf numFmtId="169" fontId="20" fillId="0" borderId="12" xfId="2" applyNumberFormat="1" applyFont="1" applyBorder="1"/>
    <xf numFmtId="169" fontId="20" fillId="29" borderId="29" xfId="2" applyNumberFormat="1" applyFont="1" applyFill="1" applyBorder="1"/>
    <xf numFmtId="0" fontId="4" fillId="0" borderId="30" xfId="2" applyFill="1" applyBorder="1" applyAlignment="1">
      <alignment horizontal="left" wrapText="1"/>
    </xf>
    <xf numFmtId="169" fontId="4" fillId="0" borderId="31" xfId="2" applyNumberFormat="1" applyBorder="1"/>
    <xf numFmtId="169" fontId="4" fillId="0" borderId="32" xfId="2" applyNumberFormat="1" applyBorder="1"/>
    <xf numFmtId="169" fontId="4" fillId="0" borderId="33" xfId="2" applyNumberFormat="1" applyBorder="1"/>
    <xf numFmtId="0" fontId="20" fillId="0" borderId="34" xfId="2" applyFont="1" applyBorder="1" applyAlignment="1">
      <alignment horizontal="left" wrapText="1"/>
    </xf>
    <xf numFmtId="169" fontId="20" fillId="0" borderId="18" xfId="2" applyNumberFormat="1" applyFont="1" applyBorder="1"/>
    <xf numFmtId="169" fontId="20" fillId="0" borderId="6" xfId="2" applyNumberFormat="1" applyFont="1" applyBorder="1"/>
    <xf numFmtId="169" fontId="20" fillId="0" borderId="19" xfId="2" applyNumberFormat="1" applyFont="1" applyBorder="1"/>
    <xf numFmtId="0" fontId="4" fillId="0" borderId="35" xfId="2" applyBorder="1" applyAlignment="1">
      <alignment horizontal="left" wrapText="1"/>
    </xf>
    <xf numFmtId="169" fontId="4" fillId="0" borderId="20" xfId="2" applyNumberFormat="1" applyBorder="1"/>
    <xf numFmtId="169" fontId="4" fillId="0" borderId="2" xfId="2" applyNumberFormat="1" applyBorder="1"/>
    <xf numFmtId="169" fontId="4" fillId="0" borderId="21" xfId="2" applyNumberFormat="1" applyBorder="1"/>
    <xf numFmtId="0" fontId="4" fillId="0" borderId="30" xfId="2" applyBorder="1" applyAlignment="1">
      <alignment horizontal="left" wrapText="1"/>
    </xf>
    <xf numFmtId="0" fontId="20" fillId="29" borderId="28" xfId="2" applyFont="1" applyFill="1" applyBorder="1" applyAlignment="1">
      <alignment horizontal="left" wrapText="1"/>
    </xf>
    <xf numFmtId="169" fontId="20" fillId="29" borderId="11" xfId="2" applyNumberFormat="1" applyFont="1" applyFill="1" applyBorder="1"/>
    <xf numFmtId="169" fontId="20" fillId="29" borderId="12" xfId="2" applyNumberFormat="1" applyFont="1" applyFill="1" applyBorder="1"/>
    <xf numFmtId="0" fontId="13" fillId="29" borderId="0" xfId="2" applyFont="1" applyFill="1" applyBorder="1"/>
    <xf numFmtId="0" fontId="4" fillId="0" borderId="36" xfId="2" applyBorder="1" applyAlignment="1">
      <alignment horizontal="left" wrapText="1"/>
    </xf>
    <xf numFmtId="169" fontId="4" fillId="0" borderId="16" xfId="2" applyNumberFormat="1" applyBorder="1"/>
    <xf numFmtId="169" fontId="4" fillId="0" borderId="1" xfId="2" applyNumberFormat="1" applyBorder="1"/>
    <xf numFmtId="169" fontId="4" fillId="0" borderId="17" xfId="2" applyNumberFormat="1" applyBorder="1"/>
    <xf numFmtId="169" fontId="20" fillId="0" borderId="1" xfId="2" applyNumberFormat="1" applyFont="1" applyBorder="1"/>
    <xf numFmtId="169" fontId="20" fillId="0" borderId="17" xfId="2" applyNumberFormat="1" applyFont="1" applyBorder="1"/>
    <xf numFmtId="169" fontId="20" fillId="0" borderId="33" xfId="2" applyNumberFormat="1" applyFont="1" applyBorder="1"/>
    <xf numFmtId="169" fontId="20" fillId="29" borderId="6" xfId="2" applyNumberFormat="1" applyFont="1" applyFill="1" applyBorder="1"/>
    <xf numFmtId="169" fontId="20" fillId="29" borderId="19" xfId="2" applyNumberFormat="1" applyFont="1" applyFill="1" applyBorder="1"/>
    <xf numFmtId="0" fontId="20" fillId="29" borderId="34" xfId="2" applyFont="1" applyFill="1" applyBorder="1" applyAlignment="1">
      <alignment horizontal="left" wrapText="1"/>
    </xf>
    <xf numFmtId="169" fontId="20" fillId="29" borderId="18" xfId="2" applyNumberFormat="1" applyFont="1" applyFill="1" applyBorder="1"/>
    <xf numFmtId="0" fontId="20" fillId="30" borderId="37" xfId="2" applyFont="1" applyFill="1" applyBorder="1" applyAlignment="1">
      <alignment horizontal="left" wrapText="1"/>
    </xf>
    <xf numFmtId="169" fontId="20" fillId="30" borderId="13" xfId="2" applyNumberFormat="1" applyFont="1" applyFill="1" applyBorder="1"/>
    <xf numFmtId="169" fontId="20" fillId="30" borderId="14" xfId="2" applyNumberFormat="1" applyFont="1" applyFill="1" applyBorder="1"/>
    <xf numFmtId="0" fontId="13" fillId="0" borderId="0" xfId="2" applyFont="1" applyFill="1" applyBorder="1" applyAlignment="1">
      <alignment wrapText="1"/>
    </xf>
    <xf numFmtId="169" fontId="13" fillId="0" borderId="0" xfId="2" applyNumberFormat="1" applyFont="1" applyFill="1" applyBorder="1"/>
    <xf numFmtId="9" fontId="13" fillId="0" borderId="0" xfId="1" applyFont="1" applyFill="1" applyBorder="1"/>
    <xf numFmtId="0" fontId="0" fillId="9" borderId="0" xfId="0" applyFont="1" applyFill="1" applyAlignment="1">
      <alignment vertical="center"/>
    </xf>
    <xf numFmtId="0" fontId="0" fillId="14" borderId="0" xfId="0" applyFont="1" applyFill="1" applyAlignment="1">
      <alignment vertical="center"/>
    </xf>
    <xf numFmtId="0" fontId="17" fillId="32" borderId="0" xfId="0" applyFont="1" applyFill="1" applyAlignment="1">
      <alignment horizontal="center" vertical="center" textRotation="90"/>
    </xf>
    <xf numFmtId="0" fontId="3" fillId="32" borderId="0" xfId="0" applyFont="1" applyFill="1" applyAlignment="1">
      <alignment textRotation="90"/>
    </xf>
    <xf numFmtId="0" fontId="17" fillId="9" borderId="0" xfId="0" applyFont="1" applyFill="1" applyAlignment="1">
      <alignment horizontal="center" textRotation="90"/>
    </xf>
    <xf numFmtId="0" fontId="6" fillId="9" borderId="0" xfId="0" applyFont="1" applyFill="1" applyAlignment="1">
      <alignment horizontal="center"/>
    </xf>
    <xf numFmtId="0" fontId="20" fillId="9" borderId="0" xfId="0" applyFont="1" applyFill="1" applyAlignment="1">
      <alignment textRotation="90"/>
    </xf>
    <xf numFmtId="0" fontId="12" fillId="9" borderId="0" xfId="0" applyFont="1" applyFill="1"/>
    <xf numFmtId="0" fontId="12" fillId="9" borderId="0" xfId="0" applyFont="1" applyFill="1" applyAlignment="1">
      <alignment horizontal="center"/>
    </xf>
    <xf numFmtId="0" fontId="29" fillId="9" borderId="0" xfId="0" applyFont="1" applyFill="1"/>
    <xf numFmtId="164" fontId="6" fillId="33"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6" fillId="4" borderId="1" xfId="0" applyFont="1" applyFill="1" applyBorder="1" applyAlignment="1">
      <alignment horizontal="center"/>
    </xf>
    <xf numFmtId="0" fontId="6" fillId="4" borderId="1" xfId="0" applyFont="1" applyFill="1" applyBorder="1" applyAlignment="1">
      <alignment horizontal="center" vertical="center"/>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xf>
    <xf numFmtId="164" fontId="6" fillId="8"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64" fontId="10" fillId="11" borderId="1" xfId="0" applyNumberFormat="1"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7"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6" fillId="6"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164" fontId="6" fillId="10" borderId="1" xfId="0" applyNumberFormat="1" applyFont="1" applyFill="1" applyBorder="1" applyAlignment="1">
      <alignment horizontal="center" vertical="center" wrapText="1"/>
    </xf>
    <xf numFmtId="164" fontId="10" fillId="10" borderId="1" xfId="0" applyNumberFormat="1" applyFont="1" applyFill="1" applyBorder="1" applyAlignment="1">
      <alignment horizontal="center" vertical="center" wrapText="1"/>
    </xf>
    <xf numFmtId="1" fontId="6" fillId="10" borderId="1" xfId="0" applyNumberFormat="1" applyFont="1" applyFill="1" applyBorder="1" applyAlignment="1">
      <alignment horizontal="center" vertical="center" wrapText="1"/>
    </xf>
    <xf numFmtId="164" fontId="17"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wrapText="1"/>
    </xf>
    <xf numFmtId="164" fontId="6" fillId="12" borderId="1" xfId="0" applyNumberFormat="1" applyFont="1" applyFill="1" applyBorder="1" applyAlignment="1">
      <alignment horizontal="center" vertical="center" wrapText="1"/>
    </xf>
    <xf numFmtId="1" fontId="6" fillId="12"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wrapText="1"/>
    </xf>
    <xf numFmtId="0" fontId="6" fillId="0" borderId="1" xfId="0" applyFont="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164" fontId="6" fillId="13" borderId="1" xfId="0" applyNumberFormat="1" applyFont="1" applyFill="1" applyBorder="1" applyAlignment="1">
      <alignment horizontal="center" vertical="center" wrapText="1"/>
    </xf>
    <xf numFmtId="1" fontId="6"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1" fontId="6" fillId="15" borderId="1" xfId="0" applyNumberFormat="1" applyFont="1" applyFill="1" applyBorder="1" applyAlignment="1">
      <alignment horizontal="center" vertical="center"/>
    </xf>
    <xf numFmtId="0" fontId="6" fillId="15" borderId="1" xfId="0" applyFont="1" applyFill="1" applyBorder="1" applyAlignment="1">
      <alignment horizontal="center"/>
    </xf>
    <xf numFmtId="0" fontId="6" fillId="15" borderId="1" xfId="0" applyFont="1" applyFill="1" applyBorder="1" applyAlignment="1">
      <alignment horizontal="center" wrapText="1"/>
    </xf>
    <xf numFmtId="164" fontId="6" fillId="9" borderId="1"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xf>
    <xf numFmtId="0" fontId="6" fillId="9" borderId="1" xfId="0" applyFont="1" applyFill="1" applyBorder="1" applyAlignment="1">
      <alignment horizontal="center"/>
    </xf>
    <xf numFmtId="0" fontId="6" fillId="9" borderId="1" xfId="0" applyFont="1" applyFill="1" applyBorder="1" applyAlignment="1">
      <alignment horizontal="center" vertical="center" wrapText="1"/>
    </xf>
    <xf numFmtId="164" fontId="6" fillId="9" borderId="1" xfId="0" applyNumberFormat="1" applyFont="1" applyFill="1" applyBorder="1" applyAlignment="1">
      <alignment horizontal="center" wrapText="1"/>
    </xf>
    <xf numFmtId="0" fontId="6" fillId="16" borderId="1" xfId="0" applyFont="1" applyFill="1" applyBorder="1" applyAlignment="1">
      <alignment horizontal="center" vertical="center" wrapText="1"/>
    </xf>
    <xf numFmtId="0" fontId="6" fillId="9" borderId="1" xfId="0" applyFont="1" applyFill="1" applyBorder="1" applyAlignment="1">
      <alignment horizontal="center" wrapText="1"/>
    </xf>
    <xf numFmtId="0" fontId="6" fillId="5" borderId="1" xfId="0" applyFont="1" applyFill="1" applyBorder="1" applyAlignment="1">
      <alignment horizontal="center"/>
    </xf>
    <xf numFmtId="0" fontId="6" fillId="5" borderId="1" xfId="0" applyFont="1" applyFill="1" applyBorder="1" applyAlignment="1">
      <alignment horizontal="center" wrapText="1"/>
    </xf>
    <xf numFmtId="0" fontId="6" fillId="0" borderId="1" xfId="0" applyFont="1" applyBorder="1" applyAlignment="1">
      <alignment horizontal="center" wrapText="1"/>
    </xf>
    <xf numFmtId="0" fontId="6" fillId="10" borderId="1" xfId="0" applyFont="1" applyFill="1" applyBorder="1" applyAlignment="1">
      <alignment horizontal="center" wrapText="1"/>
    </xf>
    <xf numFmtId="0" fontId="6" fillId="10" borderId="1" xfId="0" applyFont="1" applyFill="1" applyBorder="1" applyAlignment="1">
      <alignment horizontal="center"/>
    </xf>
    <xf numFmtId="164" fontId="17" fillId="10"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9" fontId="6" fillId="5" borderId="1" xfId="0" applyNumberFormat="1" applyFont="1" applyFill="1" applyBorder="1" applyAlignment="1">
      <alignment horizontal="center" vertical="center" wrapText="1"/>
    </xf>
    <xf numFmtId="164" fontId="6" fillId="16" borderId="1" xfId="0" applyNumberFormat="1" applyFont="1" applyFill="1" applyBorder="1" applyAlignment="1">
      <alignment horizontal="center" vertical="center" wrapText="1"/>
    </xf>
    <xf numFmtId="1" fontId="6" fillId="16" borderId="1"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6" fillId="16" borderId="1" xfId="0" applyFont="1" applyFill="1" applyBorder="1" applyAlignment="1">
      <alignment horizontal="center" vertical="center"/>
    </xf>
    <xf numFmtId="6" fontId="6" fillId="5" borderId="1" xfId="0" applyNumberFormat="1" applyFont="1" applyFill="1" applyBorder="1" applyAlignment="1">
      <alignment horizontal="center" vertical="center" wrapText="1"/>
    </xf>
    <xf numFmtId="0" fontId="6" fillId="8" borderId="1" xfId="0" applyFont="1" applyFill="1" applyBorder="1" applyAlignment="1">
      <alignment horizontal="center"/>
    </xf>
    <xf numFmtId="0" fontId="6" fillId="6" borderId="1" xfId="0" applyFont="1" applyFill="1" applyBorder="1" applyAlignment="1">
      <alignment horizontal="center"/>
    </xf>
    <xf numFmtId="0" fontId="3" fillId="34" borderId="1" xfId="0" applyFont="1" applyFill="1" applyBorder="1" applyAlignment="1">
      <alignment textRotation="90"/>
    </xf>
    <xf numFmtId="164" fontId="6" fillId="23" borderId="1" xfId="0" applyNumberFormat="1" applyFont="1" applyFill="1" applyBorder="1" applyAlignment="1">
      <alignment horizontal="center" vertical="center" wrapText="1"/>
    </xf>
    <xf numFmtId="1" fontId="6" fillId="23" borderId="1" xfId="0" applyNumberFormat="1" applyFont="1" applyFill="1" applyBorder="1" applyAlignment="1">
      <alignment horizontal="center" vertical="center" wrapText="1"/>
    </xf>
    <xf numFmtId="0" fontId="6" fillId="23" borderId="1" xfId="0" applyFont="1" applyFill="1" applyBorder="1" applyAlignment="1">
      <alignment horizontal="center"/>
    </xf>
    <xf numFmtId="164" fontId="6" fillId="23" borderId="1" xfId="0" applyNumberFormat="1" applyFont="1" applyFill="1" applyBorder="1" applyAlignment="1">
      <alignment horizontal="center"/>
    </xf>
    <xf numFmtId="164" fontId="17" fillId="8" borderId="1"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0" fontId="17" fillId="8" borderId="1" xfId="0" applyFont="1" applyFill="1" applyBorder="1" applyAlignment="1">
      <alignment horizontal="center"/>
    </xf>
    <xf numFmtId="0" fontId="17" fillId="8"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xf>
    <xf numFmtId="0" fontId="6" fillId="7" borderId="1" xfId="0"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1" fontId="6" fillId="14" borderId="1" xfId="0" applyNumberFormat="1" applyFont="1" applyFill="1" applyBorder="1" applyAlignment="1">
      <alignment horizontal="center" vertical="center" wrapText="1"/>
    </xf>
    <xf numFmtId="0" fontId="6" fillId="14" borderId="1" xfId="0" applyFont="1" applyFill="1" applyBorder="1" applyAlignment="1">
      <alignment horizontal="center"/>
    </xf>
    <xf numFmtId="0" fontId="6" fillId="14" borderId="1" xfId="0" applyFont="1" applyFill="1" applyBorder="1" applyAlignment="1">
      <alignment horizontal="center" wrapText="1"/>
    </xf>
    <xf numFmtId="164"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0" fontId="17" fillId="13" borderId="1" xfId="0" applyFont="1" applyFill="1" applyBorder="1" applyAlignment="1">
      <alignment horizontal="center"/>
    </xf>
    <xf numFmtId="164" fontId="6" fillId="19" borderId="1" xfId="0" applyNumberFormat="1"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1" xfId="0" applyFont="1" applyFill="1" applyBorder="1" applyAlignment="1">
      <alignment horizontal="center"/>
    </xf>
    <xf numFmtId="164" fontId="6" fillId="22" borderId="1" xfId="0" applyNumberFormat="1" applyFont="1" applyFill="1" applyBorder="1" applyAlignment="1">
      <alignment horizontal="center" vertical="center" wrapText="1"/>
    </xf>
    <xf numFmtId="1" fontId="6" fillId="22" borderId="1" xfId="0" applyNumberFormat="1" applyFont="1" applyFill="1" applyBorder="1" applyAlignment="1">
      <alignment horizontal="center" vertical="center" wrapText="1"/>
    </xf>
    <xf numFmtId="0" fontId="6" fillId="22" borderId="1" xfId="0" applyFont="1" applyFill="1" applyBorder="1" applyAlignment="1">
      <alignment horizontal="center" vertical="center" wrapText="1"/>
    </xf>
    <xf numFmtId="165" fontId="6" fillId="15" borderId="1" xfId="0" applyNumberFormat="1" applyFont="1" applyFill="1" applyBorder="1" applyAlignment="1">
      <alignment horizontal="center" vertical="center" wrapText="1"/>
    </xf>
    <xf numFmtId="0" fontId="8" fillId="9" borderId="1" xfId="0" applyFont="1" applyFill="1" applyBorder="1" applyAlignment="1"/>
    <xf numFmtId="0" fontId="6" fillId="23" borderId="1" xfId="0" applyFont="1" applyFill="1" applyBorder="1" applyAlignment="1">
      <alignment horizontal="center" vertical="center" wrapText="1"/>
    </xf>
    <xf numFmtId="164" fontId="6" fillId="18" borderId="1" xfId="0" applyNumberFormat="1" applyFont="1" applyFill="1" applyBorder="1" applyAlignment="1">
      <alignment horizontal="center" vertical="center" wrapText="1"/>
    </xf>
    <xf numFmtId="1" fontId="6" fillId="18" borderId="1" xfId="0" applyNumberFormat="1"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1" xfId="0" applyFont="1" applyFill="1" applyBorder="1" applyAlignment="1">
      <alignment horizontal="center"/>
    </xf>
    <xf numFmtId="164" fontId="6" fillId="20" borderId="1" xfId="0" applyNumberFormat="1" applyFont="1" applyFill="1" applyBorder="1" applyAlignment="1">
      <alignment horizontal="center" vertical="center" wrapText="1"/>
    </xf>
    <xf numFmtId="1" fontId="6" fillId="2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 xfId="0" applyFont="1" applyFill="1" applyBorder="1" applyAlignment="1">
      <alignment horizontal="center"/>
    </xf>
    <xf numFmtId="0" fontId="6" fillId="18" borderId="1" xfId="0" applyFont="1" applyFill="1" applyBorder="1" applyAlignment="1">
      <alignment horizontal="center" wrapText="1"/>
    </xf>
    <xf numFmtId="1"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wrapText="1"/>
    </xf>
    <xf numFmtId="164" fontId="6" fillId="36" borderId="1" xfId="0" applyNumberFormat="1" applyFont="1" applyFill="1" applyBorder="1" applyAlignment="1">
      <alignment horizontal="center" vertical="center" wrapText="1"/>
    </xf>
    <xf numFmtId="164" fontId="7" fillId="10" borderId="1" xfId="0"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9" borderId="0" xfId="0" applyFont="1" applyFill="1" applyAlignment="1"/>
    <xf numFmtId="164" fontId="6" fillId="8" borderId="1" xfId="0" applyNumberFormat="1" applyFont="1" applyFill="1" applyBorder="1" applyAlignment="1">
      <alignment vertical="center" wrapText="1"/>
    </xf>
    <xf numFmtId="0" fontId="37" fillId="9" borderId="2" xfId="0" applyFont="1" applyFill="1" applyBorder="1" applyAlignment="1">
      <alignment horizontal="center" wrapText="1"/>
    </xf>
    <xf numFmtId="0" fontId="37" fillId="9" borderId="6" xfId="0" applyFont="1" applyFill="1" applyBorder="1" applyAlignment="1">
      <alignment horizontal="center" wrapText="1"/>
    </xf>
    <xf numFmtId="0" fontId="37" fillId="9" borderId="1" xfId="0" applyFont="1" applyFill="1" applyBorder="1" applyAlignment="1">
      <alignment horizontal="center"/>
    </xf>
    <xf numFmtId="0" fontId="37" fillId="9" borderId="1" xfId="0" applyFont="1" applyFill="1" applyBorder="1" applyAlignment="1">
      <alignment horizontal="center" vertical="center" wrapText="1"/>
    </xf>
    <xf numFmtId="0" fontId="6" fillId="37"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9" borderId="1" xfId="0"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5" borderId="1"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applyFont="1" applyAlignment="1"/>
    <xf numFmtId="164" fontId="6" fillId="10" borderId="1" xfId="0" applyNumberFormat="1" applyFont="1" applyFill="1" applyBorder="1" applyAlignment="1">
      <alignment horizontal="center" vertical="center" wrapText="1"/>
    </xf>
    <xf numFmtId="0" fontId="28" fillId="9"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8" borderId="1" xfId="0" applyNumberFormat="1"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30" fillId="9" borderId="1" xfId="0" applyFont="1" applyFill="1" applyBorder="1" applyAlignment="1">
      <alignment horizontal="center" wrapText="1"/>
    </xf>
    <xf numFmtId="164" fontId="39" fillId="0" borderId="1"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164" fontId="39" fillId="8" borderId="1" xfId="0" applyNumberFormat="1" applyFont="1" applyFill="1" applyBorder="1" applyAlignment="1">
      <alignment horizontal="center" vertical="center" wrapText="1"/>
    </xf>
    <xf numFmtId="164" fontId="39" fillId="5" borderId="1" xfId="0" applyNumberFormat="1" applyFont="1" applyFill="1" applyBorder="1" applyAlignment="1">
      <alignment horizontal="center" vertical="center" wrapText="1"/>
    </xf>
    <xf numFmtId="164" fontId="38" fillId="5" borderId="1" xfId="0" applyNumberFormat="1"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164" fontId="39" fillId="10" borderId="1" xfId="0" applyNumberFormat="1" applyFont="1" applyFill="1" applyBorder="1" applyAlignment="1">
      <alignment horizontal="center" vertical="center" wrapText="1"/>
    </xf>
    <xf numFmtId="164" fontId="39" fillId="12" borderId="1" xfId="0" applyNumberFormat="1" applyFont="1" applyFill="1" applyBorder="1" applyAlignment="1">
      <alignment horizontal="center" vertical="center" wrapText="1"/>
    </xf>
    <xf numFmtId="164" fontId="41" fillId="12" borderId="1" xfId="0" applyNumberFormat="1" applyFont="1" applyFill="1" applyBorder="1" applyAlignment="1">
      <alignment horizontal="center" vertical="center" wrapText="1"/>
    </xf>
    <xf numFmtId="1" fontId="39" fillId="12" borderId="1"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0" borderId="1" xfId="0" applyFont="1" applyBorder="1" applyAlignment="1">
      <alignment horizontal="center" vertical="center" wrapText="1"/>
    </xf>
    <xf numFmtId="164" fontId="39" fillId="13" borderId="1" xfId="0" applyNumberFormat="1" applyFont="1" applyFill="1" applyBorder="1" applyAlignment="1">
      <alignment horizontal="center" vertical="center" wrapText="1"/>
    </xf>
    <xf numFmtId="164" fontId="39" fillId="15" borderId="1" xfId="0" applyNumberFormat="1" applyFont="1" applyFill="1" applyBorder="1" applyAlignment="1">
      <alignment horizontal="center" vertical="center" wrapText="1"/>
    </xf>
    <xf numFmtId="164" fontId="39" fillId="9" borderId="1" xfId="0" applyNumberFormat="1" applyFont="1" applyFill="1" applyBorder="1" applyAlignment="1">
      <alignment horizontal="center" vertical="center" wrapText="1"/>
    </xf>
    <xf numFmtId="0" fontId="18" fillId="14" borderId="0" xfId="0" applyFont="1" applyFill="1" applyAlignment="1"/>
    <xf numFmtId="164" fontId="42" fillId="15" borderId="1" xfId="0" applyNumberFormat="1" applyFont="1" applyFill="1" applyBorder="1" applyAlignment="1">
      <alignment horizontal="center" vertical="center" wrapText="1"/>
    </xf>
    <xf numFmtId="1" fontId="42" fillId="15" borderId="1" xfId="0" applyNumberFormat="1" applyFont="1" applyFill="1" applyBorder="1" applyAlignment="1">
      <alignment horizontal="center" vertical="center" wrapText="1"/>
    </xf>
    <xf numFmtId="1" fontId="42" fillId="15" borderId="1" xfId="0" applyNumberFormat="1" applyFont="1" applyFill="1" applyBorder="1" applyAlignment="1">
      <alignment horizontal="center"/>
    </xf>
    <xf numFmtId="0" fontId="42" fillId="15" borderId="1" xfId="0" applyFont="1" applyFill="1" applyBorder="1" applyAlignment="1">
      <alignment horizontal="center" vertical="center" wrapText="1"/>
    </xf>
    <xf numFmtId="0" fontId="42" fillId="37" borderId="1" xfId="0" applyFont="1" applyFill="1" applyBorder="1" applyAlignment="1">
      <alignment vertical="center" wrapText="1"/>
    </xf>
    <xf numFmtId="164" fontId="42" fillId="9" borderId="1" xfId="0" applyNumberFormat="1" applyFont="1" applyFill="1" applyBorder="1" applyAlignment="1">
      <alignment horizontal="center" vertical="center" wrapText="1"/>
    </xf>
    <xf numFmtId="1" fontId="42" fillId="9" borderId="1" xfId="0" applyNumberFormat="1" applyFont="1" applyFill="1" applyBorder="1" applyAlignment="1">
      <alignment horizontal="center" vertical="center" wrapText="1"/>
    </xf>
    <xf numFmtId="1" fontId="42" fillId="9" borderId="1" xfId="0" applyNumberFormat="1" applyFont="1" applyFill="1" applyBorder="1" applyAlignment="1">
      <alignment horizontal="center" vertical="center"/>
    </xf>
    <xf numFmtId="0" fontId="42" fillId="9" borderId="1" xfId="0" applyFont="1" applyFill="1" applyBorder="1" applyAlignment="1">
      <alignment horizontal="center"/>
    </xf>
    <xf numFmtId="164" fontId="42" fillId="9" borderId="1" xfId="0" applyNumberFormat="1" applyFont="1" applyFill="1" applyBorder="1" applyAlignment="1">
      <alignment horizontal="center" wrapText="1"/>
    </xf>
    <xf numFmtId="0" fontId="42" fillId="9" borderId="1" xfId="0" applyFont="1" applyFill="1" applyBorder="1" applyAlignment="1">
      <alignment horizontal="center" vertical="center" wrapText="1"/>
    </xf>
    <xf numFmtId="0" fontId="42" fillId="9" borderId="1" xfId="0" applyFont="1" applyFill="1" applyBorder="1" applyAlignment="1">
      <alignment horizontal="center" vertical="center"/>
    </xf>
    <xf numFmtId="0" fontId="42" fillId="9" borderId="1" xfId="0" applyFont="1" applyFill="1" applyBorder="1" applyAlignment="1">
      <alignment horizontal="center" wrapText="1"/>
    </xf>
    <xf numFmtId="0" fontId="42" fillId="9" borderId="2" xfId="0" applyFont="1" applyFill="1" applyBorder="1" applyAlignment="1">
      <alignment horizontal="center" vertical="center" wrapText="1"/>
    </xf>
    <xf numFmtId="1" fontId="39" fillId="0" borderId="1" xfId="0" applyNumberFormat="1" applyFont="1" applyBorder="1" applyAlignment="1">
      <alignment horizontal="center" vertical="center" wrapText="1"/>
    </xf>
    <xf numFmtId="164" fontId="39" fillId="6" borderId="1" xfId="0" applyNumberFormat="1" applyFont="1" applyFill="1" applyBorder="1" applyAlignment="1">
      <alignment horizontal="center" vertical="center" wrapText="1"/>
    </xf>
    <xf numFmtId="164" fontId="39" fillId="8" borderId="1" xfId="0" applyNumberFormat="1" applyFont="1" applyFill="1" applyBorder="1" applyAlignment="1">
      <alignment horizontal="center" vertical="center" wrapText="1"/>
    </xf>
    <xf numFmtId="164" fontId="39" fillId="23" borderId="1" xfId="0" applyNumberFormat="1" applyFont="1" applyFill="1" applyBorder="1" applyAlignment="1">
      <alignment horizontal="center" vertical="center" wrapText="1"/>
    </xf>
    <xf numFmtId="1" fontId="39" fillId="23" borderId="1" xfId="0" applyNumberFormat="1" applyFont="1" applyFill="1" applyBorder="1" applyAlignment="1">
      <alignment horizontal="center" vertical="center" wrapText="1"/>
    </xf>
    <xf numFmtId="164" fontId="41" fillId="8" borderId="1" xfId="0" applyNumberFormat="1" applyFont="1" applyFill="1" applyBorder="1" applyAlignment="1">
      <alignment horizontal="center" vertical="center" wrapText="1"/>
    </xf>
    <xf numFmtId="1" fontId="41" fillId="8" borderId="1" xfId="0" applyNumberFormat="1" applyFont="1" applyFill="1" applyBorder="1" applyAlignment="1">
      <alignment horizontal="center" vertical="center" wrapText="1"/>
    </xf>
    <xf numFmtId="164" fontId="39" fillId="7" borderId="1" xfId="0" applyNumberFormat="1" applyFont="1" applyFill="1" applyBorder="1" applyAlignment="1">
      <alignment horizontal="center" vertical="center" wrapText="1"/>
    </xf>
    <xf numFmtId="164" fontId="39" fillId="22" borderId="1" xfId="0" applyNumberFormat="1" applyFont="1" applyFill="1" applyBorder="1" applyAlignment="1">
      <alignment horizontal="center" vertical="center" wrapText="1"/>
    </xf>
    <xf numFmtId="164" fontId="39" fillId="18" borderId="1" xfId="0" applyNumberFormat="1" applyFont="1" applyFill="1" applyBorder="1" applyAlignment="1">
      <alignment horizontal="center" vertical="center" wrapText="1"/>
    </xf>
    <xf numFmtId="1" fontId="39" fillId="18" borderId="1" xfId="0" applyNumberFormat="1" applyFont="1" applyFill="1" applyBorder="1" applyAlignment="1">
      <alignment horizontal="center" vertical="center" wrapText="1"/>
    </xf>
    <xf numFmtId="164" fontId="43" fillId="0" borderId="1" xfId="0" applyNumberFormat="1" applyFont="1" applyFill="1" applyBorder="1" applyAlignment="1">
      <alignment horizontal="center" vertical="center" wrapText="1"/>
    </xf>
    <xf numFmtId="164" fontId="39" fillId="13" borderId="1" xfId="0" applyNumberFormat="1" applyFont="1" applyFill="1" applyBorder="1" applyAlignment="1">
      <alignment horizontal="center" vertical="center" wrapText="1"/>
    </xf>
    <xf numFmtId="1" fontId="42" fillId="8"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39" fillId="41" borderId="1" xfId="0" applyNumberFormat="1" applyFont="1" applyFill="1" applyBorder="1" applyAlignment="1">
      <alignment horizontal="center" vertical="center" wrapText="1"/>
    </xf>
    <xf numFmtId="164" fontId="6" fillId="19" borderId="1" xfId="0" applyNumberFormat="1" applyFont="1" applyFill="1" applyBorder="1" applyAlignment="1">
      <alignment horizontal="center" vertical="center" wrapText="1"/>
    </xf>
    <xf numFmtId="0" fontId="28" fillId="9" borderId="1" xfId="0" applyFont="1" applyFill="1" applyBorder="1" applyAlignment="1">
      <alignment horizontal="center" vertical="center" wrapText="1"/>
    </xf>
    <xf numFmtId="164" fontId="39" fillId="5" borderId="1" xfId="0" applyNumberFormat="1" applyFont="1" applyFill="1" applyBorder="1" applyAlignment="1">
      <alignment horizontal="center" vertical="center" wrapText="1"/>
    </xf>
    <xf numFmtId="0" fontId="8" fillId="0" borderId="1" xfId="0" applyFont="1" applyBorder="1"/>
    <xf numFmtId="164" fontId="39" fillId="9" borderId="1" xfId="0" applyNumberFormat="1" applyFont="1" applyFill="1" applyBorder="1" applyAlignment="1">
      <alignment horizontal="center" vertical="center" wrapText="1"/>
    </xf>
    <xf numFmtId="0" fontId="8" fillId="9" borderId="1" xfId="0" applyFont="1" applyFill="1" applyBorder="1"/>
    <xf numFmtId="164" fontId="6" fillId="5"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9" borderId="1" xfId="0" applyFont="1" applyFill="1" applyBorder="1" applyAlignment="1">
      <alignment horizontal="center"/>
    </xf>
    <xf numFmtId="0" fontId="6" fillId="16" borderId="1" xfId="0" applyFont="1" applyFill="1" applyBorder="1" applyAlignment="1">
      <alignment horizontal="center" vertical="center" wrapText="1"/>
    </xf>
    <xf numFmtId="0" fontId="6" fillId="19" borderId="1" xfId="0" applyFont="1" applyFill="1" applyBorder="1" applyAlignment="1">
      <alignment horizontal="center"/>
    </xf>
    <xf numFmtId="164" fontId="6" fillId="9" borderId="1" xfId="0" applyNumberFormat="1" applyFont="1" applyFill="1" applyBorder="1" applyAlignment="1">
      <alignment horizontal="center" vertical="center" wrapText="1"/>
    </xf>
    <xf numFmtId="164"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0" fontId="28" fillId="9" borderId="2" xfId="0" applyFont="1" applyFill="1" applyBorder="1" applyAlignment="1">
      <alignment horizontal="center" wrapText="1"/>
    </xf>
    <xf numFmtId="0" fontId="28" fillId="9" borderId="5" xfId="0" applyFont="1" applyFill="1" applyBorder="1" applyAlignment="1">
      <alignment horizontal="center" wrapText="1"/>
    </xf>
    <xf numFmtId="0" fontId="28" fillId="9" borderId="6" xfId="0" applyFont="1" applyFill="1" applyBorder="1" applyAlignment="1">
      <alignment horizontal="center" wrapText="1"/>
    </xf>
    <xf numFmtId="164" fontId="6" fillId="8" borderId="1" xfId="0" applyNumberFormat="1" applyFont="1" applyFill="1" applyBorder="1" applyAlignment="1">
      <alignment horizontal="center" vertical="center" wrapText="1"/>
    </xf>
    <xf numFmtId="0" fontId="28" fillId="9" borderId="1" xfId="0" applyFont="1" applyFill="1" applyBorder="1" applyAlignment="1">
      <alignment horizontal="center" wrapText="1"/>
    </xf>
    <xf numFmtId="164" fontId="6" fillId="16" borderId="1" xfId="0" applyNumberFormat="1" applyFont="1" applyFill="1" applyBorder="1" applyAlignment="1">
      <alignment horizontal="center" vertical="center" wrapText="1"/>
    </xf>
    <xf numFmtId="164" fontId="6" fillId="19" borderId="2" xfId="0" applyNumberFormat="1" applyFont="1" applyFill="1" applyBorder="1" applyAlignment="1">
      <alignment horizontal="center" vertical="center" wrapText="1"/>
    </xf>
    <xf numFmtId="164" fontId="6" fillId="19" borderId="5" xfId="0" applyNumberFormat="1" applyFont="1" applyFill="1" applyBorder="1" applyAlignment="1">
      <alignment horizontal="center" vertical="center" wrapText="1"/>
    </xf>
    <xf numFmtId="164" fontId="6" fillId="19" borderId="6" xfId="0" applyNumberFormat="1" applyFont="1" applyFill="1" applyBorder="1" applyAlignment="1">
      <alignment horizontal="center" vertical="center" wrapText="1"/>
    </xf>
    <xf numFmtId="164" fontId="39" fillId="8" borderId="1" xfId="0" applyNumberFormat="1" applyFont="1" applyFill="1" applyBorder="1" applyAlignment="1">
      <alignment horizontal="center" vertical="center" wrapText="1"/>
    </xf>
    <xf numFmtId="164" fontId="6" fillId="23" borderId="1" xfId="0" applyNumberFormat="1" applyFont="1" applyFill="1" applyBorder="1" applyAlignment="1">
      <alignment horizontal="center" vertical="center" wrapText="1"/>
    </xf>
    <xf numFmtId="0" fontId="8" fillId="12" borderId="1" xfId="0" applyFont="1" applyFill="1" applyBorder="1"/>
    <xf numFmtId="164" fontId="39" fillId="14" borderId="1" xfId="0" applyNumberFormat="1" applyFont="1" applyFill="1" applyBorder="1" applyAlignment="1">
      <alignment horizontal="center" vertical="center" wrapText="1"/>
    </xf>
    <xf numFmtId="0" fontId="8" fillId="14" borderId="1" xfId="0" applyFont="1" applyFill="1" applyBorder="1"/>
    <xf numFmtId="164" fontId="6" fillId="40" borderId="1" xfId="0" applyNumberFormat="1" applyFont="1" applyFill="1" applyBorder="1" applyAlignment="1">
      <alignment horizontal="center" vertical="center" wrapText="1"/>
    </xf>
    <xf numFmtId="0" fontId="8" fillId="39" borderId="1" xfId="0" applyFont="1" applyFill="1" applyBorder="1"/>
    <xf numFmtId="164" fontId="17" fillId="8" borderId="1" xfId="0" applyNumberFormat="1" applyFont="1" applyFill="1" applyBorder="1" applyAlignment="1">
      <alignment horizontal="center" vertical="center" wrapText="1"/>
    </xf>
    <xf numFmtId="0" fontId="13" fillId="9" borderId="1" xfId="0" applyFont="1" applyFill="1" applyBorder="1"/>
    <xf numFmtId="0" fontId="11" fillId="8" borderId="1" xfId="0" applyFont="1" applyFill="1" applyBorder="1" applyAlignment="1">
      <alignment horizontal="center" vertical="center" wrapText="1"/>
    </xf>
    <xf numFmtId="49" fontId="6" fillId="8" borderId="1" xfId="0" applyNumberFormat="1" applyFont="1" applyFill="1" applyBorder="1" applyAlignment="1">
      <alignment horizontal="center" vertical="center" wrapText="1"/>
    </xf>
    <xf numFmtId="164" fontId="39" fillId="21" borderId="1" xfId="0" applyNumberFormat="1" applyFont="1" applyFill="1" applyBorder="1" applyAlignment="1">
      <alignment horizontal="center" vertical="center" wrapText="1"/>
    </xf>
    <xf numFmtId="0" fontId="8" fillId="22" borderId="1" xfId="0" applyFont="1" applyFill="1" applyBorder="1"/>
    <xf numFmtId="49" fontId="39" fillId="21"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39" fillId="6"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9" fontId="17" fillId="34" borderId="1" xfId="0" applyNumberFormat="1" applyFont="1" applyFill="1" applyBorder="1" applyAlignment="1">
      <alignment horizontal="center" vertical="center" textRotation="90" wrapText="1"/>
    </xf>
    <xf numFmtId="164" fontId="7" fillId="3" borderId="1" xfId="0" applyNumberFormat="1" applyFont="1" applyFill="1" applyBorder="1" applyAlignment="1">
      <alignment horizontal="center" vertical="center" wrapText="1"/>
    </xf>
    <xf numFmtId="49" fontId="17" fillId="35" borderId="1" xfId="0" applyNumberFormat="1" applyFont="1" applyFill="1" applyBorder="1" applyAlignment="1">
      <alignment horizontal="center" vertical="center" textRotation="90" wrapText="1"/>
    </xf>
    <xf numFmtId="164" fontId="17" fillId="35" borderId="1" xfId="0" applyNumberFormat="1" applyFont="1" applyFill="1" applyBorder="1" applyAlignment="1">
      <alignment horizontal="center" vertical="center" textRotation="90" wrapText="1"/>
    </xf>
    <xf numFmtId="164" fontId="17" fillId="34" borderId="1" xfId="0" applyNumberFormat="1" applyFont="1" applyFill="1" applyBorder="1" applyAlignment="1">
      <alignment horizontal="center" vertical="center" textRotation="90" wrapText="1"/>
    </xf>
    <xf numFmtId="49" fontId="39" fillId="5" borderId="1" xfId="0" applyNumberFormat="1" applyFont="1" applyFill="1" applyBorder="1" applyAlignment="1">
      <alignment horizontal="center" vertical="center" wrapText="1"/>
    </xf>
    <xf numFmtId="164" fontId="39" fillId="13" borderId="1" xfId="0" applyNumberFormat="1" applyFont="1" applyFill="1" applyBorder="1" applyAlignment="1">
      <alignment horizontal="center" vertical="center" wrapText="1"/>
    </xf>
    <xf numFmtId="49" fontId="39" fillId="38" borderId="1" xfId="0" applyNumberFormat="1" applyFont="1" applyFill="1" applyBorder="1" applyAlignment="1">
      <alignment horizontal="center" vertical="center" wrapText="1"/>
    </xf>
    <xf numFmtId="49" fontId="17" fillId="32" borderId="1" xfId="0" applyNumberFormat="1" applyFont="1" applyFill="1" applyBorder="1" applyAlignment="1">
      <alignment horizontal="center" vertical="center" textRotation="90" wrapText="1"/>
    </xf>
    <xf numFmtId="49" fontId="6" fillId="0" borderId="1" xfId="0" applyNumberFormat="1" applyFont="1" applyBorder="1" applyAlignment="1">
      <alignment horizontal="center" vertical="center" wrapText="1"/>
    </xf>
    <xf numFmtId="164" fontId="36" fillId="3" borderId="1" xfId="0" applyNumberFormat="1" applyFont="1" applyFill="1" applyBorder="1" applyAlignment="1">
      <alignment horizontal="center" vertical="center"/>
    </xf>
    <xf numFmtId="0" fontId="21" fillId="0" borderId="0" xfId="2" applyFont="1" applyBorder="1" applyAlignment="1">
      <alignment horizontal="center" vertical="center"/>
    </xf>
    <xf numFmtId="0" fontId="23" fillId="0" borderId="10" xfId="2" applyFont="1" applyBorder="1" applyAlignment="1">
      <alignment horizontal="center" vertical="center"/>
    </xf>
    <xf numFmtId="164" fontId="6" fillId="10"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17" fillId="32" borderId="1" xfId="0" applyNumberFormat="1" applyFont="1" applyFill="1" applyBorder="1" applyAlignment="1">
      <alignment horizontal="center" vertical="center" textRotation="90" wrapText="1"/>
    </xf>
    <xf numFmtId="49" fontId="6" fillId="11" borderId="1" xfId="0" applyNumberFormat="1" applyFont="1" applyFill="1" applyBorder="1" applyAlignment="1">
      <alignment horizontal="center" vertical="center" wrapText="1"/>
    </xf>
    <xf numFmtId="0" fontId="8" fillId="0" borderId="1" xfId="0" applyFont="1" applyFill="1" applyBorder="1"/>
    <xf numFmtId="164" fontId="39" fillId="41" borderId="1" xfId="0" applyNumberFormat="1" applyFont="1" applyFill="1" applyBorder="1" applyAlignment="1">
      <alignment horizontal="center" vertical="center" wrapText="1"/>
    </xf>
    <xf numFmtId="0" fontId="8" fillId="42" borderId="1" xfId="0" applyFont="1" applyFill="1" applyBorder="1"/>
    <xf numFmtId="164" fontId="39" fillId="19" borderId="1" xfId="0" applyNumberFormat="1" applyFont="1" applyFill="1" applyBorder="1" applyAlignment="1">
      <alignment horizontal="center" vertical="center" wrapText="1"/>
    </xf>
    <xf numFmtId="164" fontId="41" fillId="8" borderId="1" xfId="0" applyNumberFormat="1" applyFont="1" applyFill="1" applyBorder="1" applyAlignment="1">
      <alignment horizontal="center" vertical="center" wrapText="1"/>
    </xf>
    <xf numFmtId="9" fontId="25" fillId="0" borderId="1" xfId="5" applyFont="1" applyFill="1" applyBorder="1" applyAlignment="1" applyProtection="1">
      <alignment horizontal="center" vertical="center" wrapText="1"/>
      <protection locked="0"/>
    </xf>
    <xf numFmtId="49" fontId="25" fillId="26" borderId="1" xfId="3" applyNumberFormat="1" applyFont="1" applyFill="1" applyBorder="1" applyAlignment="1" applyProtection="1">
      <alignment horizontal="center" vertical="center" wrapText="1"/>
      <protection locked="0"/>
    </xf>
    <xf numFmtId="167" fontId="25" fillId="0" borderId="1" xfId="4" applyNumberFormat="1" applyFont="1" applyFill="1" applyBorder="1" applyAlignment="1" applyProtection="1">
      <alignment horizontal="center" vertical="center" wrapText="1"/>
    </xf>
    <xf numFmtId="167" fontId="25" fillId="27" borderId="1" xfId="4" applyNumberFormat="1" applyFont="1" applyFill="1" applyBorder="1" applyAlignment="1" applyProtection="1">
      <alignment horizontal="center" vertical="center" wrapText="1"/>
    </xf>
    <xf numFmtId="49" fontId="25" fillId="26" borderId="1" xfId="3" applyNumberFormat="1" applyFont="1" applyFill="1" applyBorder="1" applyAlignment="1" applyProtection="1">
      <alignment horizontal="center" vertical="center" wrapText="1"/>
    </xf>
    <xf numFmtId="167" fontId="25" fillId="0" borderId="2" xfId="4" applyNumberFormat="1" applyFont="1" applyFill="1" applyBorder="1" applyAlignment="1" applyProtection="1">
      <alignment horizontal="center" vertical="center" wrapText="1"/>
    </xf>
    <xf numFmtId="167" fontId="25" fillId="0" borderId="5" xfId="4" applyNumberFormat="1" applyFont="1" applyFill="1" applyBorder="1" applyAlignment="1" applyProtection="1">
      <alignment horizontal="center" vertical="center" wrapText="1"/>
    </xf>
    <xf numFmtId="167" fontId="25" fillId="0" borderId="6" xfId="4" applyNumberFormat="1" applyFont="1" applyFill="1" applyBorder="1" applyAlignment="1" applyProtection="1">
      <alignment horizontal="center" vertical="center" wrapText="1"/>
    </xf>
    <xf numFmtId="167" fontId="25" fillId="27" borderId="2" xfId="4" applyNumberFormat="1" applyFont="1" applyFill="1" applyBorder="1" applyAlignment="1" applyProtection="1">
      <alignment horizontal="center" vertical="center" wrapText="1"/>
    </xf>
    <xf numFmtId="167" fontId="25" fillId="27" borderId="5" xfId="4" applyNumberFormat="1" applyFont="1" applyFill="1" applyBorder="1" applyAlignment="1" applyProtection="1">
      <alignment horizontal="center" vertical="center" wrapText="1"/>
    </xf>
    <xf numFmtId="167" fontId="25" fillId="27" borderId="6" xfId="4" applyNumberFormat="1" applyFont="1" applyFill="1" applyBorder="1" applyAlignment="1" applyProtection="1">
      <alignment horizontal="center" vertical="center" wrapText="1"/>
    </xf>
    <xf numFmtId="9" fontId="25" fillId="0" borderId="1" xfId="5" applyFont="1" applyFill="1" applyBorder="1" applyAlignment="1" applyProtection="1">
      <alignment horizontal="center" vertical="center" wrapText="1"/>
    </xf>
    <xf numFmtId="9" fontId="25" fillId="0" borderId="3" xfId="5" applyFont="1" applyFill="1" applyBorder="1" applyAlignment="1" applyProtection="1">
      <alignment horizontal="center" vertical="center" wrapText="1"/>
    </xf>
    <xf numFmtId="167" fontId="25" fillId="0" borderId="1" xfId="4" applyNumberFormat="1" applyFont="1" applyFill="1" applyBorder="1" applyAlignment="1" applyProtection="1">
      <alignment horizontal="center" vertical="center" wrapText="1"/>
      <protection locked="0"/>
    </xf>
    <xf numFmtId="167" fontId="25" fillId="27" borderId="1" xfId="4" applyNumberFormat="1" applyFont="1" applyFill="1" applyBorder="1" applyAlignment="1" applyProtection="1">
      <alignment horizontal="center" vertical="center" wrapText="1"/>
      <protection locked="0"/>
    </xf>
    <xf numFmtId="164" fontId="25" fillId="26" borderId="1" xfId="3" applyNumberFormat="1" applyFont="1" applyFill="1" applyBorder="1" applyAlignment="1" applyProtection="1">
      <alignment horizontal="center" vertical="center" wrapText="1"/>
    </xf>
    <xf numFmtId="9" fontId="25" fillId="0" borderId="3" xfId="5" applyFont="1" applyFill="1" applyBorder="1" applyAlignment="1" applyProtection="1">
      <alignment horizontal="center" vertical="center" wrapText="1"/>
      <protection locked="0"/>
    </xf>
    <xf numFmtId="164" fontId="25" fillId="26" borderId="1" xfId="3" applyNumberFormat="1" applyFont="1" applyFill="1" applyBorder="1" applyAlignment="1" applyProtection="1">
      <alignment horizontal="center" vertical="center" wrapText="1"/>
      <protection locked="0"/>
    </xf>
    <xf numFmtId="167" fontId="25" fillId="0" borderId="2" xfId="4" applyNumberFormat="1" applyFont="1" applyFill="1" applyBorder="1" applyAlignment="1" applyProtection="1">
      <alignment horizontal="center" vertical="center" wrapText="1"/>
      <protection locked="0"/>
    </xf>
    <xf numFmtId="167" fontId="25" fillId="0" borderId="5" xfId="4" applyNumberFormat="1" applyFont="1" applyFill="1" applyBorder="1" applyAlignment="1" applyProtection="1">
      <alignment horizontal="center" vertical="center" wrapText="1"/>
      <protection locked="0"/>
    </xf>
    <xf numFmtId="167" fontId="25" fillId="0" borderId="6" xfId="4" applyNumberFormat="1" applyFont="1" applyFill="1" applyBorder="1" applyAlignment="1" applyProtection="1">
      <alignment horizontal="center" vertical="center" wrapText="1"/>
      <protection locked="0"/>
    </xf>
    <xf numFmtId="167" fontId="25" fillId="27" borderId="2" xfId="4" applyNumberFormat="1" applyFont="1" applyFill="1" applyBorder="1" applyAlignment="1" applyProtection="1">
      <alignment horizontal="center" vertical="center" wrapText="1"/>
      <protection locked="0"/>
    </xf>
    <xf numFmtId="167" fontId="25" fillId="27" borderId="5" xfId="4" applyNumberFormat="1" applyFont="1" applyFill="1" applyBorder="1" applyAlignment="1" applyProtection="1">
      <alignment horizontal="center" vertical="center" wrapText="1"/>
      <protection locked="0"/>
    </xf>
    <xf numFmtId="167" fontId="25" fillId="27" borderId="6" xfId="4" applyNumberFormat="1" applyFont="1" applyFill="1" applyBorder="1" applyAlignment="1" applyProtection="1">
      <alignment horizontal="center" vertical="center" wrapText="1"/>
      <protection locked="0"/>
    </xf>
    <xf numFmtId="9" fontId="25" fillId="0" borderId="2" xfId="5" applyFont="1" applyFill="1" applyBorder="1" applyAlignment="1" applyProtection="1">
      <alignment horizontal="center" vertical="center" wrapText="1"/>
    </xf>
    <xf numFmtId="9" fontId="25" fillId="0" borderId="5" xfId="5" applyFont="1" applyFill="1" applyBorder="1" applyAlignment="1" applyProtection="1">
      <alignment horizontal="center" vertical="center" wrapText="1"/>
    </xf>
    <xf numFmtId="9" fontId="25" fillId="0" borderId="6" xfId="5" applyFont="1" applyFill="1" applyBorder="1" applyAlignment="1" applyProtection="1">
      <alignment horizontal="center" vertical="center" wrapText="1"/>
    </xf>
    <xf numFmtId="9" fontId="25" fillId="0" borderId="7" xfId="5" applyFont="1" applyFill="1" applyBorder="1" applyAlignment="1" applyProtection="1">
      <alignment horizontal="center" vertical="center" wrapText="1"/>
    </xf>
    <xf numFmtId="9" fontId="25" fillId="0" borderId="8" xfId="5" applyFont="1" applyFill="1" applyBorder="1" applyAlignment="1" applyProtection="1">
      <alignment horizontal="center" vertical="center" wrapText="1"/>
    </xf>
    <xf numFmtId="9" fontId="25" fillId="0" borderId="9" xfId="5" applyFont="1" applyFill="1" applyBorder="1" applyAlignment="1" applyProtection="1">
      <alignment horizontal="center" vertical="center" wrapText="1"/>
    </xf>
    <xf numFmtId="164" fontId="25" fillId="26" borderId="2" xfId="3" applyNumberFormat="1" applyFont="1" applyFill="1" applyBorder="1" applyAlignment="1" applyProtection="1">
      <alignment horizontal="center" vertical="center" wrapText="1"/>
    </xf>
    <xf numFmtId="164" fontId="25" fillId="26" borderId="5" xfId="3" applyNumberFormat="1" applyFont="1" applyFill="1" applyBorder="1" applyAlignment="1" applyProtection="1">
      <alignment horizontal="center" vertical="center" wrapText="1"/>
    </xf>
    <xf numFmtId="164" fontId="25" fillId="26" borderId="6" xfId="3" applyNumberFormat="1" applyFont="1" applyFill="1" applyBorder="1" applyAlignment="1" applyProtection="1">
      <alignment horizontal="center" vertical="center" wrapText="1"/>
    </xf>
    <xf numFmtId="9" fontId="24" fillId="24" borderId="1" xfId="5" applyFont="1" applyFill="1" applyBorder="1" applyAlignment="1" applyProtection="1">
      <alignment horizontal="center" vertical="center" wrapText="1"/>
    </xf>
    <xf numFmtId="164" fontId="24" fillId="24" borderId="4" xfId="3" applyNumberFormat="1" applyFont="1" applyFill="1" applyBorder="1" applyAlignment="1" applyProtection="1">
      <alignment horizontal="center" vertical="center" wrapText="1"/>
    </xf>
    <xf numFmtId="1" fontId="24" fillId="24" borderId="1" xfId="5" applyNumberFormat="1" applyFont="1" applyFill="1" applyBorder="1" applyAlignment="1" applyProtection="1">
      <alignment horizontal="center" vertical="center" wrapText="1"/>
    </xf>
    <xf numFmtId="164" fontId="24" fillId="24" borderId="1" xfId="3" applyNumberFormat="1" applyFont="1" applyFill="1" applyBorder="1" applyAlignment="1" applyProtection="1">
      <alignment horizontal="center" vertical="center" wrapText="1"/>
    </xf>
    <xf numFmtId="167" fontId="24" fillId="24" borderId="1" xfId="4" applyNumberFormat="1" applyFont="1" applyFill="1" applyBorder="1" applyAlignment="1" applyProtection="1">
      <alignment horizontal="center" vertical="center" wrapText="1"/>
    </xf>
    <xf numFmtId="167" fontId="24" fillId="24" borderId="2" xfId="4" applyNumberFormat="1" applyFont="1" applyFill="1" applyBorder="1" applyAlignment="1" applyProtection="1">
      <alignment horizontal="center" vertical="center" wrapText="1"/>
    </xf>
    <xf numFmtId="167" fontId="24" fillId="24" borderId="5" xfId="4" applyNumberFormat="1" applyFont="1" applyFill="1" applyBorder="1" applyAlignment="1" applyProtection="1">
      <alignment horizontal="center" vertical="center" wrapText="1"/>
    </xf>
    <xf numFmtId="167" fontId="24" fillId="24" borderId="6" xfId="4" applyNumberFormat="1" applyFont="1" applyFill="1" applyBorder="1" applyAlignment="1" applyProtection="1">
      <alignment horizontal="center" vertical="center" wrapText="1"/>
    </xf>
    <xf numFmtId="9" fontId="24" fillId="24" borderId="3" xfId="5" applyFont="1" applyFill="1" applyBorder="1" applyAlignment="1" applyProtection="1">
      <alignment horizontal="center" vertical="center" wrapText="1"/>
    </xf>
    <xf numFmtId="1" fontId="24" fillId="24" borderId="1" xfId="3" applyNumberFormat="1" applyFont="1" applyFill="1" applyBorder="1" applyAlignment="1" applyProtection="1">
      <alignment horizontal="center" vertical="center" wrapText="1"/>
    </xf>
    <xf numFmtId="0" fontId="34" fillId="30" borderId="24" xfId="2" applyFont="1" applyFill="1" applyBorder="1" applyAlignment="1">
      <alignment horizontal="center"/>
    </xf>
    <xf numFmtId="0" fontId="34" fillId="30" borderId="25" xfId="2" applyFont="1" applyFill="1" applyBorder="1" applyAlignment="1">
      <alignment horizontal="center"/>
    </xf>
    <xf numFmtId="0" fontId="34" fillId="30" borderId="26" xfId="2" applyFont="1" applyFill="1" applyBorder="1" applyAlignment="1">
      <alignment horizontal="center"/>
    </xf>
    <xf numFmtId="0" fontId="20" fillId="30" borderId="23" xfId="2" applyFont="1" applyFill="1" applyBorder="1" applyAlignment="1">
      <alignment horizontal="center" wrapText="1"/>
    </xf>
    <xf numFmtId="0" fontId="20" fillId="30" borderId="27" xfId="2" applyFont="1" applyFill="1" applyBorder="1" applyAlignment="1">
      <alignment horizontal="center" wrapText="1"/>
    </xf>
    <xf numFmtId="0" fontId="34" fillId="30" borderId="13" xfId="2" applyFont="1" applyFill="1" applyBorder="1" applyAlignment="1">
      <alignment horizontal="center"/>
    </xf>
    <xf numFmtId="0" fontId="34" fillId="30" borderId="14" xfId="2" applyFont="1" applyFill="1" applyBorder="1" applyAlignment="1">
      <alignment horizontal="center"/>
    </xf>
    <xf numFmtId="0" fontId="34" fillId="30" borderId="15" xfId="2" applyFont="1" applyFill="1" applyBorder="1" applyAlignment="1">
      <alignment horizontal="center"/>
    </xf>
    <xf numFmtId="164" fontId="10" fillId="44" borderId="1" xfId="0" applyNumberFormat="1" applyFont="1" applyFill="1" applyBorder="1" applyAlignment="1">
      <alignment horizontal="center" vertical="center" wrapText="1"/>
    </xf>
    <xf numFmtId="164" fontId="6" fillId="44" borderId="1" xfId="0" applyNumberFormat="1" applyFont="1" applyFill="1" applyBorder="1" applyAlignment="1">
      <alignment horizontal="center" vertical="center" wrapText="1"/>
    </xf>
    <xf numFmtId="1" fontId="6" fillId="44" borderId="1" xfId="0" applyNumberFormat="1" applyFont="1" applyFill="1" applyBorder="1" applyAlignment="1">
      <alignment horizontal="center" vertical="center" wrapText="1"/>
    </xf>
    <xf numFmtId="0" fontId="6" fillId="44" borderId="1" xfId="0" applyFont="1" applyFill="1" applyBorder="1" applyAlignment="1">
      <alignment horizontal="center" vertical="center" wrapText="1"/>
    </xf>
    <xf numFmtId="164" fontId="6" fillId="45" borderId="1" xfId="0" applyNumberFormat="1" applyFont="1" applyFill="1" applyBorder="1" applyAlignment="1">
      <alignment horizontal="center" vertical="center" wrapText="1"/>
    </xf>
    <xf numFmtId="0" fontId="0" fillId="29" borderId="0" xfId="0" applyFont="1" applyFill="1" applyAlignment="1"/>
    <xf numFmtId="0" fontId="4" fillId="29" borderId="0" xfId="0" applyFont="1" applyFill="1" applyAlignment="1">
      <alignment wrapText="1"/>
    </xf>
    <xf numFmtId="164" fontId="39" fillId="29" borderId="1" xfId="0" applyNumberFormat="1" applyFont="1" applyFill="1" applyBorder="1" applyAlignment="1">
      <alignment horizontal="center" vertical="center" wrapText="1"/>
    </xf>
    <xf numFmtId="164" fontId="6" fillId="29" borderId="1" xfId="0" applyNumberFormat="1" applyFont="1" applyFill="1" applyBorder="1" applyAlignment="1">
      <alignment horizontal="center" vertical="center" wrapText="1"/>
    </xf>
    <xf numFmtId="164" fontId="10" fillId="29" borderId="1" xfId="0" applyNumberFormat="1" applyFont="1" applyFill="1" applyBorder="1" applyAlignment="1">
      <alignment horizontal="center" vertical="center" wrapText="1"/>
    </xf>
    <xf numFmtId="1" fontId="6" fillId="29" borderId="1" xfId="0" applyNumberFormat="1" applyFont="1" applyFill="1" applyBorder="1" applyAlignment="1">
      <alignment horizontal="center" vertical="center" wrapText="1"/>
    </xf>
    <xf numFmtId="164" fontId="6" fillId="45" borderId="2" xfId="0" applyNumberFormat="1" applyFont="1" applyFill="1" applyBorder="1" applyAlignment="1">
      <alignment vertical="center" wrapText="1"/>
    </xf>
    <xf numFmtId="1" fontId="45" fillId="29" borderId="1" xfId="0" applyNumberFormat="1" applyFont="1" applyFill="1" applyBorder="1" applyAlignment="1">
      <alignment horizontal="center" vertical="center" wrapText="1"/>
    </xf>
    <xf numFmtId="164" fontId="6" fillId="46" borderId="1" xfId="0" applyNumberFormat="1" applyFont="1" applyFill="1" applyBorder="1" applyAlignment="1">
      <alignment horizontal="center" vertical="center" wrapText="1"/>
    </xf>
    <xf numFmtId="0" fontId="8" fillId="26" borderId="1" xfId="0" applyFont="1" applyFill="1" applyBorder="1"/>
    <xf numFmtId="164" fontId="6" fillId="26" borderId="1" xfId="0" applyNumberFormat="1" applyFont="1" applyFill="1" applyBorder="1" applyAlignment="1">
      <alignment horizontal="center" vertical="center" wrapText="1"/>
    </xf>
    <xf numFmtId="0" fontId="6" fillId="29" borderId="1" xfId="0" applyFont="1" applyFill="1" applyBorder="1" applyAlignment="1">
      <alignment horizontal="center" vertical="center" wrapText="1"/>
    </xf>
    <xf numFmtId="164" fontId="39" fillId="47" borderId="1" xfId="0" applyNumberFormat="1" applyFont="1" applyFill="1" applyBorder="1" applyAlignment="1">
      <alignment horizontal="center" vertical="center" wrapText="1"/>
    </xf>
    <xf numFmtId="164" fontId="39" fillId="26" borderId="1" xfId="0" applyNumberFormat="1" applyFont="1" applyFill="1" applyBorder="1" applyAlignment="1">
      <alignment horizontal="center" vertical="center" wrapText="1"/>
    </xf>
    <xf numFmtId="164" fontId="39" fillId="49" borderId="1" xfId="0" applyNumberFormat="1" applyFont="1" applyFill="1" applyBorder="1" applyAlignment="1">
      <alignment horizontal="center" vertical="center" wrapText="1"/>
    </xf>
    <xf numFmtId="1" fontId="6" fillId="49" borderId="1" xfId="0" applyNumberFormat="1" applyFont="1" applyFill="1" applyBorder="1" applyAlignment="1">
      <alignment horizontal="center" vertical="center" wrapText="1"/>
    </xf>
    <xf numFmtId="1" fontId="39" fillId="49" borderId="1" xfId="0" applyNumberFormat="1" applyFont="1" applyFill="1" applyBorder="1" applyAlignment="1">
      <alignment horizontal="center" vertical="center" wrapText="1"/>
    </xf>
    <xf numFmtId="0" fontId="6" fillId="49" borderId="1" xfId="0" applyFont="1" applyFill="1" applyBorder="1" applyAlignment="1">
      <alignment horizontal="center"/>
    </xf>
    <xf numFmtId="164" fontId="6" fillId="49" borderId="1" xfId="0" applyNumberFormat="1" applyFont="1" applyFill="1" applyBorder="1" applyAlignment="1">
      <alignment horizontal="center" vertical="center" wrapText="1"/>
    </xf>
    <xf numFmtId="164" fontId="6" fillId="49" borderId="1" xfId="0" applyNumberFormat="1" applyFont="1" applyFill="1" applyBorder="1" applyAlignment="1">
      <alignment horizontal="center" wrapText="1"/>
    </xf>
    <xf numFmtId="0" fontId="6" fillId="49" borderId="1" xfId="0" applyFont="1" applyFill="1" applyBorder="1" applyAlignment="1">
      <alignment horizontal="center" wrapText="1"/>
    </xf>
    <xf numFmtId="0" fontId="0" fillId="28" borderId="0" xfId="0" applyFont="1" applyFill="1" applyAlignment="1"/>
    <xf numFmtId="1" fontId="6" fillId="41" borderId="1" xfId="0" applyNumberFormat="1" applyFont="1" applyFill="1" applyBorder="1" applyAlignment="1">
      <alignment horizontal="center" vertical="center" wrapText="1"/>
    </xf>
    <xf numFmtId="1" fontId="39" fillId="41" borderId="1" xfId="0" applyNumberFormat="1" applyFont="1" applyFill="1" applyBorder="1" applyAlignment="1">
      <alignment horizontal="center" vertical="center" wrapText="1"/>
    </xf>
    <xf numFmtId="0" fontId="6" fillId="41" borderId="1" xfId="0" applyFont="1" applyFill="1" applyBorder="1" applyAlignment="1">
      <alignment horizontal="center"/>
    </xf>
    <xf numFmtId="164" fontId="6" fillId="41" borderId="1" xfId="0" applyNumberFormat="1" applyFont="1" applyFill="1" applyBorder="1" applyAlignment="1">
      <alignment horizontal="center" vertical="center" wrapText="1"/>
    </xf>
    <xf numFmtId="164" fontId="6" fillId="41" borderId="1" xfId="0" applyNumberFormat="1" applyFont="1" applyFill="1" applyBorder="1" applyAlignment="1">
      <alignment horizontal="center" wrapText="1"/>
    </xf>
    <xf numFmtId="0" fontId="6" fillId="41" borderId="1" xfId="0" applyFont="1" applyFill="1" applyBorder="1" applyAlignment="1">
      <alignment horizontal="center" wrapText="1"/>
    </xf>
    <xf numFmtId="0" fontId="0" fillId="42" borderId="0" xfId="0" applyFont="1" applyFill="1" applyAlignment="1"/>
    <xf numFmtId="164" fontId="42" fillId="0" borderId="1" xfId="0" applyNumberFormat="1"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164" fontId="42" fillId="0" borderId="1" xfId="0" applyNumberFormat="1" applyFont="1" applyFill="1" applyBorder="1" applyAlignment="1">
      <alignment horizont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xf>
    <xf numFmtId="0" fontId="18" fillId="0" borderId="0" xfId="0" applyFont="1" applyFill="1" applyAlignment="1"/>
    <xf numFmtId="164" fontId="6" fillId="50" borderId="1" xfId="0" applyNumberFormat="1" applyFont="1" applyFill="1" applyBorder="1" applyAlignment="1">
      <alignment horizontal="center" vertical="center" wrapText="1"/>
    </xf>
    <xf numFmtId="1" fontId="6" fillId="50" borderId="1" xfId="0" applyNumberFormat="1" applyFont="1" applyFill="1" applyBorder="1" applyAlignment="1">
      <alignment horizontal="center" vertical="center" wrapText="1"/>
    </xf>
    <xf numFmtId="164" fontId="6" fillId="50" borderId="1" xfId="0" applyNumberFormat="1" applyFont="1" applyFill="1" applyBorder="1" applyAlignment="1">
      <alignment horizontal="center" vertical="center"/>
    </xf>
    <xf numFmtId="0" fontId="6" fillId="50" borderId="1" xfId="0" applyFont="1" applyFill="1" applyBorder="1" applyAlignment="1">
      <alignment horizontal="center" vertical="center" wrapText="1"/>
    </xf>
    <xf numFmtId="49" fontId="6" fillId="50" borderId="1" xfId="0" applyNumberFormat="1" applyFont="1" applyFill="1" applyBorder="1" applyAlignment="1">
      <alignment horizontal="center" vertical="center" wrapText="1"/>
    </xf>
    <xf numFmtId="0" fontId="6" fillId="43" borderId="2" xfId="0" applyFont="1" applyFill="1" applyBorder="1" applyAlignment="1">
      <alignment horizontal="center" vertical="center" wrapText="1"/>
    </xf>
    <xf numFmtId="0" fontId="0" fillId="43" borderId="0" xfId="0" applyFont="1" applyFill="1" applyAlignment="1"/>
    <xf numFmtId="164" fontId="17" fillId="45" borderId="1" xfId="0" applyNumberFormat="1" applyFont="1" applyFill="1" applyBorder="1" applyAlignment="1">
      <alignment horizontal="center" vertical="center" textRotation="90" wrapText="1"/>
    </xf>
    <xf numFmtId="0" fontId="37" fillId="29" borderId="2" xfId="0" applyFont="1" applyFill="1" applyBorder="1" applyAlignment="1">
      <alignment horizontal="center" vertical="center" wrapText="1"/>
    </xf>
    <xf numFmtId="0" fontId="8" fillId="29" borderId="1" xfId="0" applyFont="1" applyFill="1" applyBorder="1"/>
    <xf numFmtId="164" fontId="39" fillId="45" borderId="1" xfId="0" applyNumberFormat="1" applyFont="1" applyFill="1" applyBorder="1" applyAlignment="1">
      <alignment horizontal="center" vertical="center" wrapText="1"/>
    </xf>
    <xf numFmtId="1" fontId="6" fillId="45" borderId="1" xfId="0" applyNumberFormat="1" applyFont="1" applyFill="1" applyBorder="1" applyAlignment="1">
      <alignment horizontal="center" vertical="center" wrapText="1"/>
    </xf>
    <xf numFmtId="0" fontId="28" fillId="29" borderId="1" xfId="0" applyFont="1" applyFill="1" applyBorder="1" applyAlignment="1">
      <alignment horizontal="center" vertical="center" wrapText="1"/>
    </xf>
    <xf numFmtId="0" fontId="37" fillId="29" borderId="6" xfId="0" applyFont="1" applyFill="1" applyBorder="1" applyAlignment="1">
      <alignment horizontal="center" vertical="center" wrapText="1"/>
    </xf>
    <xf numFmtId="0" fontId="6" fillId="45" borderId="1" xfId="0" applyFont="1" applyFill="1" applyBorder="1" applyAlignment="1">
      <alignment horizontal="center" vertical="center" wrapText="1"/>
    </xf>
    <xf numFmtId="164" fontId="39" fillId="48" borderId="1" xfId="0" applyNumberFormat="1" applyFont="1" applyFill="1" applyBorder="1" applyAlignment="1">
      <alignment horizontal="center" vertical="center" wrapText="1"/>
    </xf>
    <xf numFmtId="164" fontId="39" fillId="28" borderId="1" xfId="0" applyNumberFormat="1" applyFont="1" applyFill="1" applyBorder="1" applyAlignment="1">
      <alignment horizontal="center" vertical="center" wrapText="1"/>
    </xf>
    <xf numFmtId="164" fontId="6" fillId="28" borderId="1" xfId="0" applyNumberFormat="1" applyFont="1" applyFill="1" applyBorder="1" applyAlignment="1">
      <alignment horizontal="center" vertical="center" wrapText="1"/>
    </xf>
    <xf numFmtId="1" fontId="6" fillId="28" borderId="1" xfId="0" applyNumberFormat="1" applyFont="1" applyFill="1" applyBorder="1" applyAlignment="1">
      <alignment horizontal="center" vertical="center" wrapText="1"/>
    </xf>
    <xf numFmtId="1" fontId="17" fillId="28" borderId="1" xfId="0" applyNumberFormat="1" applyFont="1" applyFill="1" applyBorder="1" applyAlignment="1">
      <alignment horizontal="center" vertical="center" wrapText="1"/>
    </xf>
    <xf numFmtId="0" fontId="6" fillId="51" borderId="1" xfId="0" applyFont="1" applyFill="1" applyBorder="1" applyAlignment="1">
      <alignment horizontal="center" vertical="center"/>
    </xf>
    <xf numFmtId="0" fontId="6" fillId="28" borderId="1" xfId="0" applyFont="1" applyFill="1" applyBorder="1" applyAlignment="1">
      <alignment horizontal="center"/>
    </xf>
    <xf numFmtId="43" fontId="42" fillId="28" borderId="1" xfId="10" applyFont="1" applyFill="1" applyBorder="1" applyAlignment="1">
      <alignment horizontal="center" vertical="center" wrapText="1"/>
    </xf>
    <xf numFmtId="164" fontId="39" fillId="49" borderId="1" xfId="0" applyNumberFormat="1" applyFont="1" applyFill="1" applyBorder="1" applyAlignment="1">
      <alignment horizontal="center" vertical="center" wrapText="1"/>
    </xf>
    <xf numFmtId="0" fontId="8" fillId="29" borderId="1" xfId="0" applyFont="1" applyFill="1" applyBorder="1"/>
    <xf numFmtId="164" fontId="17" fillId="49" borderId="1" xfId="0" applyNumberFormat="1" applyFont="1" applyFill="1" applyBorder="1" applyAlignment="1">
      <alignment horizontal="center" vertical="center" textRotation="90" wrapText="1"/>
    </xf>
    <xf numFmtId="164" fontId="17" fillId="49" borderId="1" xfId="0" applyNumberFormat="1" applyFont="1" applyFill="1" applyBorder="1" applyAlignment="1">
      <alignment horizontal="center" vertical="center" wrapText="1"/>
    </xf>
    <xf numFmtId="164" fontId="10" fillId="49" borderId="1" xfId="0" applyNumberFormat="1" applyFont="1" applyFill="1" applyBorder="1" applyAlignment="1">
      <alignment horizontal="center" vertical="center" wrapText="1"/>
    </xf>
    <xf numFmtId="1" fontId="10" fillId="49" borderId="1" xfId="0" applyNumberFormat="1" applyFont="1" applyFill="1" applyBorder="1" applyAlignment="1">
      <alignment horizontal="center" vertical="center" wrapText="1"/>
    </xf>
    <xf numFmtId="0" fontId="6" fillId="49" borderId="1" xfId="0" applyFont="1" applyFill="1" applyBorder="1" applyAlignment="1">
      <alignment horizontal="center" vertical="center" wrapText="1"/>
    </xf>
    <xf numFmtId="0" fontId="28" fillId="29" borderId="1" xfId="0" applyFont="1" applyFill="1" applyBorder="1" applyAlignment="1">
      <alignment horizontal="center" vertical="center" wrapText="1"/>
    </xf>
    <xf numFmtId="164" fontId="41" fillId="29" borderId="1" xfId="0" applyNumberFormat="1" applyFont="1" applyFill="1" applyBorder="1" applyAlignment="1">
      <alignment horizontal="center" vertical="center" wrapText="1"/>
    </xf>
    <xf numFmtId="1" fontId="39" fillId="29" borderId="1" xfId="0" applyNumberFormat="1" applyFont="1" applyFill="1" applyBorder="1" applyAlignment="1">
      <alignment horizontal="center" vertical="center" wrapText="1"/>
    </xf>
    <xf numFmtId="0" fontId="30" fillId="29" borderId="1" xfId="0" applyFont="1" applyFill="1" applyBorder="1" applyAlignment="1">
      <alignment horizontal="center" wrapText="1"/>
    </xf>
    <xf numFmtId="164"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49" fontId="6" fillId="28" borderId="1" xfId="0" applyNumberFormat="1" applyFont="1" applyFill="1" applyBorder="1" applyAlignment="1">
      <alignment horizontal="center" vertical="center" wrapText="1"/>
    </xf>
    <xf numFmtId="164" fontId="6" fillId="28" borderId="1" xfId="0" applyNumberFormat="1" applyFont="1" applyFill="1" applyBorder="1" applyAlignment="1">
      <alignment horizontal="center" wrapText="1"/>
    </xf>
    <xf numFmtId="164" fontId="39" fillId="0" borderId="1" xfId="0" applyNumberFormat="1" applyFont="1" applyFill="1" applyBorder="1" applyAlignment="1">
      <alignment horizontal="center" vertical="center" wrapText="1"/>
    </xf>
  </cellXfs>
  <cellStyles count="11">
    <cellStyle name="Millares" xfId="10" builtinId="3"/>
    <cellStyle name="Millares 2" xfId="3" xr:uid="{89008C40-2A84-4161-BEB6-764C0FDCED98}"/>
    <cellStyle name="Millares 3" xfId="6" xr:uid="{09786AB4-1565-4AC1-87A3-3EBFEE7E6EEF}"/>
    <cellStyle name="Millares 4" xfId="8" xr:uid="{BFCE1A40-B59C-45F7-8706-30688CA93238}"/>
    <cellStyle name="Moneda 2" xfId="4" xr:uid="{17AD1FCB-53C3-4BBD-B05B-24B4D59FFCFA}"/>
    <cellStyle name="Normal" xfId="0" builtinId="0"/>
    <cellStyle name="Normal 2" xfId="2" xr:uid="{85015994-5851-46CF-B632-F3D536313B92}"/>
    <cellStyle name="Normal 3" xfId="7" xr:uid="{2F559C3F-E074-4404-9328-D1B4A7ADFCB4}"/>
    <cellStyle name="Porcentaje" xfId="1" builtinId="5"/>
    <cellStyle name="Porcentaje 2" xfId="5" xr:uid="{870F4D77-85E8-4240-BBEC-F2E2862ECDEE}"/>
    <cellStyle name="Porcentaje 3" xfId="9" xr:uid="{04C8DED2-9B75-46C7-A299-47FD97738302}"/>
  </cellStyles>
  <dxfs count="2">
    <dxf>
      <fill>
        <patternFill patternType="solid">
          <fgColor rgb="FFC6E0B4"/>
          <bgColor rgb="FF00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customschemas.google.com/relationships/workbookmetadata" Target="metadata"/><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7"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theme" Target="theme/theme1.xml"/><Relationship Id="rId8"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yway\OPREFCJ1\GOBIERNO\CARLOSJ\PRES9194\PAGOS.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yway\OPREFCJ1\GOBIERNO\modgob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yway\OPREFCJ1\GOBIERNO\1999\Excell\PRESUPUESTO\24jul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JORGE%20HUMBERTO%20LOPEZ\PLAN%20FINANCIERO\GASTOS95-99JL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ayway\OPREFCJ1\GOBIERNO\1998\EXCELL\PRESUPUESTO\INGRESOS\vari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28ffc0a82ebc684b/CORPOURABA/PRESUPUESTO/PRESUPUESTO%202024/Proyeccion%20planta%20global%20%202024%20-INVERSION%20Y%20FUNCIONAMIEN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anchez\c\WINDOWS\TEMP\PROYECTO\FUNCIONAM972000sh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yway\OPREFCJ1\RESTO\SOCIAL\MODEST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ayway\OPREFCJ1\GOBIERNO\windows\TEMP\CUADRO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rhenals\gobierno\Gobierno\GOB97\Tesoreria%201997%20Cierre%20ene2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agudelo\Documents\Jairo%20Agudelo\2024\Seguimiento%20a%20ejec%20pytos\2024\EJEC%202024\Febrero\Avance%20financiero%20a%2029-02-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erodrig\datos\diego\ECOPETROL\Modelo\Modelo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ub%20Administrativa%20y%20Financiera/TALENTO%20HUMANO/INFORMES%20TALENTO%20HUMANO/ANTEPROYECTO/2024/1.10.%20Formularios%20Planta%20anteproyecto%202024%20Corpourab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ayway\OPREFCJ1\GOBIERNO\1998\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erodrig\datos\conso992002\PROFIN\PROGYCON\EJEC\Ejecdisgas\EJECDISYGAS03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sanchez\c\WINDOWS\TEMP\PROYECTO\972000%20a%20julio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erodrig\datos\windows\TEMP\oec7MAR00adicionPP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herreno\c\WINDOWS\TEMP\PROYECTO\972000%20a%20julio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JAIRO%20A\8.%20Plan%20financiero\Distribuci&#243;n%20anual\PROYECCION%202024%20-2027%202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FMI"/>
      <sheetName val="PAGOS VIGENCIA t"/>
      <sheetName val="PAGORES"/>
      <sheetName val="PAGOS_VIGENCIA_t"/>
      <sheetName val="PAGOS_VIGENCIA_t1"/>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3">
          <cell r="A3" t="str">
            <v>Clasificación anterior al Decreto 568 de 1996</v>
          </cell>
        </row>
        <row r="4">
          <cell r="A4" t="str">
            <v>Millones de pesos</v>
          </cell>
        </row>
        <row r="6">
          <cell r="A6" t="str">
            <v xml:space="preserve"> </v>
          </cell>
          <cell r="AE6" t="str">
            <v>Proyección</v>
          </cell>
          <cell r="AH6" t="str">
            <v>Proyección</v>
          </cell>
          <cell r="AJ6" t="str">
            <v>TASAS DE CRECIMIENTO</v>
          </cell>
        </row>
        <row r="7">
          <cell r="A7" t="str">
            <v>CONCEPTOS</v>
          </cell>
          <cell r="D7">
            <v>1970</v>
          </cell>
          <cell r="E7">
            <v>1971</v>
          </cell>
          <cell r="F7">
            <v>1972</v>
          </cell>
          <cell r="G7">
            <v>1973</v>
          </cell>
          <cell r="H7">
            <v>1974</v>
          </cell>
          <cell r="I7">
            <v>1975</v>
          </cell>
          <cell r="J7">
            <v>1976</v>
          </cell>
          <cell r="K7">
            <v>1977</v>
          </cell>
          <cell r="L7">
            <v>1978</v>
          </cell>
          <cell r="M7">
            <v>1979</v>
          </cell>
          <cell r="N7">
            <v>1980</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O7" t="str">
            <v>96/95</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10">
          <cell r="A10" t="str">
            <v>FUNCIONAMIENTO</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1130234.436</v>
          </cell>
          <cell r="X10">
            <v>1548761.1129999999</v>
          </cell>
          <cell r="Y10">
            <v>1997227</v>
          </cell>
          <cell r="Z10">
            <v>2886633.1660000002</v>
          </cell>
          <cell r="AA10">
            <v>4303008.3059999999</v>
          </cell>
          <cell r="AB10">
            <v>6242190.2539999997</v>
          </cell>
          <cell r="AC10">
            <v>8186211.6855740007</v>
          </cell>
          <cell r="AD10">
            <v>10546775.576811001</v>
          </cell>
          <cell r="AE10">
            <v>12471901</v>
          </cell>
          <cell r="AF10">
            <v>12965872</v>
          </cell>
          <cell r="AG10">
            <v>12791900</v>
          </cell>
          <cell r="AH10">
            <v>19063262.234000001</v>
          </cell>
          <cell r="AJ10">
            <v>28.95642738158033</v>
          </cell>
          <cell r="AK10">
            <v>44.532051990084256</v>
          </cell>
          <cell r="AL10">
            <v>49.066682829071318</v>
          </cell>
          <cell r="AM10">
            <v>45.065726350006251</v>
          </cell>
          <cell r="AN10">
            <v>31.143258255037498</v>
          </cell>
          <cell r="AO10">
            <v>28.835852063254851</v>
          </cell>
          <cell r="AP10">
            <v>18.253213118725476</v>
          </cell>
          <cell r="AQ10">
            <v>22.936834159132214</v>
          </cell>
          <cell r="AR10">
            <v>21.287306313081245</v>
          </cell>
          <cell r="AS10">
            <v>49.026041745166872</v>
          </cell>
        </row>
        <row r="11">
          <cell r="A11" t="str">
            <v>1.</v>
          </cell>
          <cell r="B11" t="str">
            <v>SERVICIOS PERSONALES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288550.58299999998</v>
          </cell>
          <cell r="X11">
            <v>450682.85099999997</v>
          </cell>
          <cell r="Y11">
            <v>565857</v>
          </cell>
          <cell r="Z11">
            <v>788827.1179999999</v>
          </cell>
          <cell r="AA11">
            <v>1165355.1440000001</v>
          </cell>
          <cell r="AB11">
            <v>1627946.0999999999</v>
          </cell>
          <cell r="AC11">
            <v>2072016.50178</v>
          </cell>
          <cell r="AD11">
            <v>2551305.8536439999</v>
          </cell>
          <cell r="AE11">
            <v>2827001</v>
          </cell>
          <cell r="AF11">
            <v>3038901</v>
          </cell>
          <cell r="AG11">
            <v>3741100</v>
          </cell>
          <cell r="AH11">
            <v>4131300</v>
          </cell>
          <cell r="AJ11">
            <v>25.555476261065913</v>
          </cell>
          <cell r="AK11">
            <v>39.403969200699109</v>
          </cell>
          <cell r="AL11">
            <v>47.732642223894771</v>
          </cell>
          <cell r="AM11">
            <v>39.6952773050959</v>
          </cell>
          <cell r="AN11">
            <v>27.277954827865635</v>
          </cell>
          <cell r="AO11">
            <v>23.131541252314271</v>
          </cell>
          <cell r="AP11">
            <v>10.806040599257361</v>
          </cell>
          <cell r="AQ11">
            <v>19.111591252752923</v>
          </cell>
          <cell r="AR11">
            <v>46.634712363342537</v>
          </cell>
          <cell r="AS11">
            <v>10.430087407446997</v>
          </cell>
        </row>
        <row r="12">
          <cell r="B12" t="str">
            <v>1.1.</v>
          </cell>
          <cell r="C12" t="str">
            <v>Vigencia</v>
          </cell>
          <cell r="W12">
            <v>286526.09999999998</v>
          </cell>
          <cell r="X12">
            <v>448435.77999999997</v>
          </cell>
          <cell r="Y12">
            <v>561895</v>
          </cell>
          <cell r="Z12">
            <v>780872.06299999997</v>
          </cell>
          <cell r="AA12">
            <v>1155639.1529999999</v>
          </cell>
          <cell r="AB12">
            <v>1614299.4</v>
          </cell>
          <cell r="AC12">
            <v>2058168.3357800001</v>
          </cell>
          <cell r="AD12">
            <v>2533434</v>
          </cell>
          <cell r="AE12">
            <v>2801601</v>
          </cell>
          <cell r="AF12">
            <v>3013501</v>
          </cell>
          <cell r="AG12">
            <v>3720242.9032626296</v>
          </cell>
          <cell r="AH12">
            <v>4025801.5790410009</v>
          </cell>
          <cell r="AJ12">
            <v>25.301107775120002</v>
          </cell>
          <cell r="AK12">
            <v>38.971171304247235</v>
          </cell>
          <cell r="AL12">
            <v>47.993404778780004</v>
          </cell>
          <cell r="AM12">
            <v>39.688880894121105</v>
          </cell>
          <cell r="AN12">
            <v>27.49607264798588</v>
          </cell>
          <cell r="AO12">
            <v>23.091680887213961</v>
          </cell>
          <cell r="AP12">
            <v>10.585118854487629</v>
          </cell>
          <cell r="AQ12">
            <v>18.949260174135183</v>
          </cell>
          <cell r="AR12">
            <v>46.845858359153226</v>
          </cell>
          <cell r="AS12">
            <v>8.2134065899406306</v>
          </cell>
        </row>
        <row r="13">
          <cell r="B13" t="str">
            <v>1.2.</v>
          </cell>
          <cell r="C13" t="str">
            <v>Reservas de apropiación</v>
          </cell>
          <cell r="W13">
            <v>0</v>
          </cell>
          <cell r="X13">
            <v>858.06499999999994</v>
          </cell>
          <cell r="Y13">
            <v>974</v>
          </cell>
          <cell r="Z13">
            <v>445.137</v>
          </cell>
          <cell r="AA13">
            <v>4114.1580000000004</v>
          </cell>
          <cell r="AB13">
            <v>4524.2</v>
          </cell>
          <cell r="AC13">
            <v>8374.0679999999993</v>
          </cell>
          <cell r="AD13">
            <v>4569.7269999999999</v>
          </cell>
          <cell r="AE13">
            <v>6300</v>
          </cell>
          <cell r="AF13">
            <v>6300</v>
          </cell>
          <cell r="AG13">
            <v>6443.6396408199998</v>
          </cell>
          <cell r="AH13">
            <v>9822.3828690355003</v>
          </cell>
          <cell r="AI13">
            <v>7001.4620601623456</v>
          </cell>
          <cell r="AJ13">
            <v>13.511214185405551</v>
          </cell>
          <cell r="AK13">
            <v>-54.298049281314164</v>
          </cell>
          <cell r="AL13">
            <v>824.24534469163427</v>
          </cell>
          <cell r="AM13">
            <v>9.9666079912341665</v>
          </cell>
          <cell r="AN13">
            <v>85.09500022103353</v>
          </cell>
          <cell r="AO13">
            <v>-45.430022779848457</v>
          </cell>
          <cell r="AP13">
            <v>37.863815497074562</v>
          </cell>
          <cell r="AQ13">
            <v>37.863815497074562</v>
          </cell>
          <cell r="AR13">
            <v>41.007102630419709</v>
          </cell>
          <cell r="AS13">
            <v>52.435322528147019</v>
          </cell>
        </row>
        <row r="14">
          <cell r="B14" t="str">
            <v>1.3.</v>
          </cell>
          <cell r="C14" t="str">
            <v>Reservas de Tesorería</v>
          </cell>
          <cell r="W14">
            <v>2024.4829999999999</v>
          </cell>
          <cell r="X14">
            <v>1389.0060000000001</v>
          </cell>
          <cell r="Y14">
            <v>2988</v>
          </cell>
          <cell r="Z14">
            <v>7509.9179999999997</v>
          </cell>
          <cell r="AA14">
            <v>5601.8329999999996</v>
          </cell>
          <cell r="AB14">
            <v>9122.5</v>
          </cell>
          <cell r="AC14">
            <v>5474.098</v>
          </cell>
          <cell r="AD14">
            <v>13302.126644</v>
          </cell>
          <cell r="AE14">
            <v>19100</v>
          </cell>
          <cell r="AF14">
            <v>19100</v>
          </cell>
          <cell r="AG14">
            <v>14413.457096550001</v>
          </cell>
          <cell r="AH14">
            <v>95676.038089963811</v>
          </cell>
          <cell r="AI14">
            <v>68198.537939837654</v>
          </cell>
          <cell r="AJ14">
            <v>115.11786126193839</v>
          </cell>
          <cell r="AK14">
            <v>151.33594377510039</v>
          </cell>
          <cell r="AL14">
            <v>-25.407534409829779</v>
          </cell>
          <cell r="AM14">
            <v>62.84848191654411</v>
          </cell>
          <cell r="AN14">
            <v>-39.993444779391616</v>
          </cell>
          <cell r="AO14">
            <v>143.00125142078204</v>
          </cell>
          <cell r="AP14">
            <v>43.586063425543784</v>
          </cell>
          <cell r="AQ14">
            <v>43.586063425543784</v>
          </cell>
          <cell r="AR14">
            <v>8.3545321909205494</v>
          </cell>
          <cell r="AS14">
            <v>563.79659958792809</v>
          </cell>
        </row>
        <row r="15">
          <cell r="A15" t="str">
            <v>2.</v>
          </cell>
          <cell r="B15" t="str">
            <v>GASTOS GENERALES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70047.97</v>
          </cell>
          <cell r="X15">
            <v>78613.885999999999</v>
          </cell>
          <cell r="Y15">
            <v>142240</v>
          </cell>
          <cell r="Z15">
            <v>211058.32</v>
          </cell>
          <cell r="AA15">
            <v>323984.92000000004</v>
          </cell>
          <cell r="AB15">
            <v>505133.27799999999</v>
          </cell>
          <cell r="AC15">
            <v>596351.93934400007</v>
          </cell>
          <cell r="AD15">
            <v>701922.21839000005</v>
          </cell>
          <cell r="AE15">
            <v>788600</v>
          </cell>
          <cell r="AF15">
            <v>790371</v>
          </cell>
          <cell r="AG15">
            <v>868000</v>
          </cell>
          <cell r="AH15">
            <v>1047823.0000000001</v>
          </cell>
          <cell r="AJ15">
            <v>80.93495594404277</v>
          </cell>
          <cell r="AK15">
            <v>48.381833520809913</v>
          </cell>
          <cell r="AL15">
            <v>53.504926979424461</v>
          </cell>
          <cell r="AM15">
            <v>55.912589388419654</v>
          </cell>
          <cell r="AN15">
            <v>18.058335357584589</v>
          </cell>
          <cell r="AO15">
            <v>17.702680595309129</v>
          </cell>
          <cell r="AP15">
            <v>12.348630566049446</v>
          </cell>
          <cell r="AQ15">
            <v>12.600937723965355</v>
          </cell>
          <cell r="AR15">
            <v>23.660425223599969</v>
          </cell>
          <cell r="AS15">
            <v>20.716935483870991</v>
          </cell>
        </row>
        <row r="16">
          <cell r="B16" t="str">
            <v>2.1.</v>
          </cell>
          <cell r="C16" t="str">
            <v>Vigencia</v>
          </cell>
          <cell r="W16">
            <v>49524.1</v>
          </cell>
          <cell r="X16">
            <v>60562.438000000002</v>
          </cell>
          <cell r="Y16">
            <v>112505</v>
          </cell>
          <cell r="Z16">
            <v>176720.44200000001</v>
          </cell>
          <cell r="AA16">
            <v>258642.916</v>
          </cell>
          <cell r="AB16">
            <v>399005.9</v>
          </cell>
          <cell r="AC16">
            <v>508771.81699999998</v>
          </cell>
          <cell r="AD16">
            <v>567045.63896799996</v>
          </cell>
          <cell r="AE16">
            <v>585500</v>
          </cell>
          <cell r="AF16">
            <v>587771</v>
          </cell>
          <cell r="AG16">
            <v>675253.51317078003</v>
          </cell>
          <cell r="AH16">
            <v>770641.77358200005</v>
          </cell>
          <cell r="AJ16">
            <v>85.766960042130407</v>
          </cell>
          <cell r="AK16">
            <v>57.077856095284659</v>
          </cell>
          <cell r="AL16">
            <v>46.357101121329251</v>
          </cell>
          <cell r="AM16">
            <v>54.269023165513651</v>
          </cell>
          <cell r="AN16">
            <v>27.509848099990485</v>
          </cell>
          <cell r="AO16">
            <v>11.453822719901163</v>
          </cell>
          <cell r="AP16">
            <v>3.2544754361547135</v>
          </cell>
          <cell r="AQ16">
            <v>3.6549722998874268</v>
          </cell>
          <cell r="AR16">
            <v>19.082745156053747</v>
          </cell>
          <cell r="AS16">
            <v>14.126288653176555</v>
          </cell>
        </row>
        <row r="17">
          <cell r="B17" t="str">
            <v>2.2.</v>
          </cell>
          <cell r="C17" t="str">
            <v>Reservas de apropiación</v>
          </cell>
          <cell r="W17">
            <v>0</v>
          </cell>
          <cell r="X17">
            <v>10424.849</v>
          </cell>
          <cell r="Y17">
            <v>12493</v>
          </cell>
          <cell r="Z17">
            <v>24202.214</v>
          </cell>
          <cell r="AA17">
            <v>44751.06</v>
          </cell>
          <cell r="AB17">
            <v>77700.800000000003</v>
          </cell>
          <cell r="AC17">
            <v>67560.148344000001</v>
          </cell>
          <cell r="AD17">
            <v>52550.792460999997</v>
          </cell>
          <cell r="AE17">
            <v>77294</v>
          </cell>
          <cell r="AF17">
            <v>81600</v>
          </cell>
          <cell r="AG17">
            <v>65501.099445650005</v>
          </cell>
          <cell r="AH17">
            <v>94194.583645818668</v>
          </cell>
          <cell r="AI17">
            <v>102594.77227288127</v>
          </cell>
          <cell r="AJ17">
            <v>19.83866624830728</v>
          </cell>
          <cell r="AK17">
            <v>93.726198671255915</v>
          </cell>
          <cell r="AL17">
            <v>84.904819038456552</v>
          </cell>
          <cell r="AM17">
            <v>73.628959850336528</v>
          </cell>
          <cell r="AN17">
            <v>-13.050897360130143</v>
          </cell>
          <cell r="AO17">
            <v>-22.216286155228637</v>
          </cell>
          <cell r="AP17">
            <v>47.084366153684364</v>
          </cell>
          <cell r="AQ17">
            <v>55.278343443742649</v>
          </cell>
          <cell r="AR17">
            <v>24.643409505690972</v>
          </cell>
          <cell r="AS17">
            <v>43.806110802731311</v>
          </cell>
        </row>
        <row r="18">
          <cell r="B18" t="str">
            <v>2.3.</v>
          </cell>
          <cell r="C18" t="str">
            <v>Reservas de Tesorería</v>
          </cell>
          <cell r="W18">
            <v>20523.870000000003</v>
          </cell>
          <cell r="X18">
            <v>7626.5989999999993</v>
          </cell>
          <cell r="Y18">
            <v>17242</v>
          </cell>
          <cell r="Z18">
            <v>10135.664000000001</v>
          </cell>
          <cell r="AA18">
            <v>20590.944</v>
          </cell>
          <cell r="AB18">
            <v>28426.578000000001</v>
          </cell>
          <cell r="AC18">
            <v>20019.974000000002</v>
          </cell>
          <cell r="AD18">
            <v>82325.786961000005</v>
          </cell>
          <cell r="AE18">
            <v>125806</v>
          </cell>
          <cell r="AF18">
            <v>121000</v>
          </cell>
          <cell r="AG18">
            <v>127245.38738357001</v>
          </cell>
          <cell r="AH18">
            <v>182986.6427721814</v>
          </cell>
          <cell r="AI18">
            <v>199305.22772711873</v>
          </cell>
          <cell r="AJ18">
            <v>126.07718066729352</v>
          </cell>
          <cell r="AK18">
            <v>-41.215265050458186</v>
          </cell>
          <cell r="AL18">
            <v>103.15337998576118</v>
          </cell>
          <cell r="AM18">
            <v>38.053787140599304</v>
          </cell>
          <cell r="AN18">
            <v>-29.573042523795856</v>
          </cell>
          <cell r="AO18">
            <v>311.21825113758888</v>
          </cell>
          <cell r="AP18">
            <v>52.814816163977611</v>
          </cell>
          <cell r="AQ18">
            <v>46.977034130655859</v>
          </cell>
          <cell r="AR18">
            <v>54.563220202012339</v>
          </cell>
          <cell r="AS18">
            <v>43.806110802731332</v>
          </cell>
        </row>
        <row r="19">
          <cell r="A19" t="str">
            <v>3.</v>
          </cell>
          <cell r="B19" t="str">
            <v>TRANSFERENCIAS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v>7293547.5047770003</v>
          </cell>
          <cell r="AE19">
            <v>8856300</v>
          </cell>
          <cell r="AF19">
            <v>9136600</v>
          </cell>
          <cell r="AG19">
            <v>8182800</v>
          </cell>
          <cell r="AH19">
            <v>13884139.234000001</v>
          </cell>
          <cell r="AJ19">
            <v>26.451696630937516</v>
          </cell>
          <cell r="AK19">
            <v>46.358220505302029</v>
          </cell>
          <cell r="AL19">
            <v>49.127951778829427</v>
          </cell>
          <cell r="AM19">
            <v>46.041058240724865</v>
          </cell>
          <cell r="AN19">
            <v>34.283143262888217</v>
          </cell>
          <cell r="AO19">
            <v>32.181129141590837</v>
          </cell>
          <cell r="AP19">
            <v>21.426507391628768</v>
          </cell>
          <cell r="AQ19">
            <v>25.269630368704242</v>
          </cell>
          <cell r="AR19">
            <v>12.192317862337543</v>
          </cell>
          <cell r="AS19">
            <v>69.674674121327683</v>
          </cell>
        </row>
        <row r="20">
          <cell r="B20" t="str">
            <v>3.1.</v>
          </cell>
          <cell r="C20" t="str">
            <v>Vigencia</v>
          </cell>
          <cell r="W20">
            <v>715945</v>
          </cell>
          <cell r="X20">
            <v>916032.97599999991</v>
          </cell>
          <cell r="Y20">
            <v>1191613</v>
          </cell>
          <cell r="Z20">
            <v>1764629.9180000001</v>
          </cell>
          <cell r="AA20">
            <v>2728808.7370000002</v>
          </cell>
          <cell r="AB20">
            <v>4015879</v>
          </cell>
          <cell r="AC20">
            <v>5203311.62</v>
          </cell>
          <cell r="AD20">
            <v>6804539.1954640001</v>
          </cell>
          <cell r="AE20">
            <v>8147300</v>
          </cell>
          <cell r="AF20">
            <v>8414000</v>
          </cell>
          <cell r="AG20">
            <v>7561255.3762968201</v>
          </cell>
          <cell r="AH20">
            <v>11980966.199272001</v>
          </cell>
          <cell r="AJ20">
            <v>30.084072431907739</v>
          </cell>
          <cell r="AK20">
            <v>48.087501395167735</v>
          </cell>
          <cell r="AL20">
            <v>54.639151765758513</v>
          </cell>
          <cell r="AM20">
            <v>47.166012243678914</v>
          </cell>
          <cell r="AN20">
            <v>29.568436200393489</v>
          </cell>
          <cell r="AO20">
            <v>30.773240051765338</v>
          </cell>
          <cell r="AP20">
            <v>19.733309868081928</v>
          </cell>
          <cell r="AQ20">
            <v>23.652752351090701</v>
          </cell>
          <cell r="AR20">
            <v>11.120755705797936</v>
          </cell>
          <cell r="AS20">
            <v>58.452077109181921</v>
          </cell>
        </row>
        <row r="21">
          <cell r="B21" t="str">
            <v>3.2.</v>
          </cell>
          <cell r="C21" t="str">
            <v>Reservas de apropiación</v>
          </cell>
          <cell r="W21">
            <v>0</v>
          </cell>
          <cell r="X21">
            <v>27937.4</v>
          </cell>
          <cell r="Y21">
            <v>67827</v>
          </cell>
          <cell r="Z21">
            <v>44092.851999999999</v>
          </cell>
          <cell r="AA21">
            <v>61973.756000000001</v>
          </cell>
          <cell r="AB21">
            <v>25414.799999999999</v>
          </cell>
          <cell r="AC21">
            <v>128370.81544999999</v>
          </cell>
          <cell r="AD21">
            <v>142737.45243100001</v>
          </cell>
          <cell r="AE21">
            <v>209122</v>
          </cell>
          <cell r="AF21">
            <v>226100</v>
          </cell>
          <cell r="AG21">
            <v>123754.56052803001</v>
          </cell>
          <cell r="AH21">
            <v>855038.81017270719</v>
          </cell>
          <cell r="AI21">
            <v>498150.72797886416</v>
          </cell>
          <cell r="AJ21">
            <v>142.78207707231167</v>
          </cell>
          <cell r="AK21">
            <v>-34.992183053946071</v>
          </cell>
          <cell r="AL21">
            <v>40.552840628226996</v>
          </cell>
          <cell r="AM21">
            <v>-58.991028395955226</v>
          </cell>
          <cell r="AN21">
            <v>405.10259946960036</v>
          </cell>
          <cell r="AO21">
            <v>11.191513375246709</v>
          </cell>
          <cell r="AP21">
            <v>46.508149359811938</v>
          </cell>
          <cell r="AQ21">
            <v>58.402715019239857</v>
          </cell>
          <cell r="AR21">
            <v>-13.299166812681085</v>
          </cell>
          <cell r="AS21">
            <v>590.91499054618168</v>
          </cell>
        </row>
        <row r="22">
          <cell r="B22" t="str">
            <v>3.3.</v>
          </cell>
          <cell r="C22" t="str">
            <v>Reservas de Tesorería</v>
          </cell>
          <cell r="W22">
            <v>55690.883000000002</v>
          </cell>
          <cell r="X22">
            <v>75494</v>
          </cell>
          <cell r="Y22">
            <v>29690</v>
          </cell>
          <cell r="Z22">
            <v>78024.957999999999</v>
          </cell>
          <cell r="AA22">
            <v>22885.749</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O22">
            <v>86.006312898006371</v>
          </cell>
          <cell r="AP22">
            <v>44.360401710140238</v>
          </cell>
          <cell r="AQ22">
            <v>43.384864805181735</v>
          </cell>
          <cell r="AR22">
            <v>43.75742378596528</v>
          </cell>
          <cell r="AS22">
            <v>110.55748237917359</v>
          </cell>
        </row>
        <row r="24">
          <cell r="A24" t="str">
            <v>SERVICIO DE LA DEUDA</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490596.93699999992</v>
          </cell>
          <cell r="X24">
            <v>566441.1</v>
          </cell>
          <cell r="Y24">
            <v>1025322</v>
          </cell>
          <cell r="Z24">
            <v>1217055.953</v>
          </cell>
          <cell r="AA24">
            <v>1471622.4639999999</v>
          </cell>
          <cell r="AB24">
            <v>2490959.7000000002</v>
          </cell>
          <cell r="AC24">
            <v>2623041.7887459998</v>
          </cell>
          <cell r="AD24">
            <v>4925947.8997329995</v>
          </cell>
          <cell r="AE24">
            <v>7085000</v>
          </cell>
          <cell r="AF24">
            <v>7305400</v>
          </cell>
          <cell r="AG24">
            <v>7174600</v>
          </cell>
          <cell r="AH24">
            <v>14897963.097879741</v>
          </cell>
          <cell r="AJ24">
            <v>81.011229587683516</v>
          </cell>
          <cell r="AK24">
            <v>18.699877014245271</v>
          </cell>
          <cell r="AL24">
            <v>20.916582378361692</v>
          </cell>
          <cell r="AM24">
            <v>69.266218811946615</v>
          </cell>
          <cell r="AN24">
            <v>5.3024578738066097</v>
          </cell>
          <cell r="AO24">
            <v>87.795250570062507</v>
          </cell>
          <cell r="AP24">
            <v>43.830185463066449</v>
          </cell>
          <cell r="AQ24">
            <v>48.304451218332488</v>
          </cell>
          <cell r="AR24">
            <v>45.649124717475885</v>
          </cell>
          <cell r="AS24">
            <v>107.6486925804887</v>
          </cell>
        </row>
        <row r="25">
          <cell r="A25" t="str">
            <v>1.</v>
          </cell>
          <cell r="B25" t="str">
            <v>INTERNA</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88669.915999999997</v>
          </cell>
          <cell r="X25">
            <v>45514.29</v>
          </cell>
          <cell r="Y25">
            <v>315868</v>
          </cell>
          <cell r="Z25">
            <v>192408.85500000001</v>
          </cell>
          <cell r="AA25">
            <v>332930.63099999999</v>
          </cell>
          <cell r="AB25">
            <v>1141052.8999999999</v>
          </cell>
          <cell r="AC25">
            <v>1377370.6828639999</v>
          </cell>
          <cell r="AD25">
            <v>3435008.1982249999</v>
          </cell>
          <cell r="AE25">
            <v>4897900</v>
          </cell>
          <cell r="AF25">
            <v>5277600</v>
          </cell>
          <cell r="AG25">
            <v>5208400</v>
          </cell>
          <cell r="AH25">
            <v>10768850.787332403</v>
          </cell>
          <cell r="AJ25">
            <v>593.99742366628152</v>
          </cell>
          <cell r="AK25">
            <v>-39.085676611749207</v>
          </cell>
          <cell r="AL25">
            <v>73.032904852533932</v>
          </cell>
          <cell r="AM25">
            <v>242.72992442080223</v>
          </cell>
          <cell r="AN25">
            <v>20.710501928876379</v>
          </cell>
          <cell r="AO25">
            <v>149.38879859723056</v>
          </cell>
          <cell r="AP25">
            <v>42.587723736174254</v>
          </cell>
          <cell r="AQ25">
            <v>53.641554705084474</v>
          </cell>
          <cell r="AR25">
            <v>51.627003472404496</v>
          </cell>
          <cell r="AS25">
            <v>106.75928859788809</v>
          </cell>
        </row>
        <row r="26">
          <cell r="B26" t="str">
            <v>1.1.</v>
          </cell>
          <cell r="C26" t="str">
            <v>Vigencia</v>
          </cell>
          <cell r="W26">
            <v>88669.915999999997</v>
          </cell>
          <cell r="X26">
            <v>43883.635999999999</v>
          </cell>
          <cell r="Y26">
            <v>303956</v>
          </cell>
          <cell r="Z26">
            <v>181226.709</v>
          </cell>
          <cell r="AA26">
            <v>322907.95699999999</v>
          </cell>
          <cell r="AB26">
            <v>1121100.2999999998</v>
          </cell>
          <cell r="AC26">
            <v>1288610.748864</v>
          </cell>
          <cell r="AD26">
            <v>3407106.3435379998</v>
          </cell>
          <cell r="AE26">
            <v>4897900</v>
          </cell>
          <cell r="AF26">
            <v>5277600</v>
          </cell>
          <cell r="AG26">
            <v>5204532.9409779999</v>
          </cell>
          <cell r="AH26">
            <v>10199179.051885806</v>
          </cell>
          <cell r="AJ26">
            <v>592.6408741518137</v>
          </cell>
          <cell r="AK26">
            <v>-40.377321388622036</v>
          </cell>
          <cell r="AL26">
            <v>78.179010578402114</v>
          </cell>
          <cell r="AM26">
            <v>247.18881207377615</v>
          </cell>
          <cell r="AN26">
            <v>14.941611278134538</v>
          </cell>
          <cell r="AO26">
            <v>164.40151508448935</v>
          </cell>
          <cell r="AP26">
            <v>43.755419002094719</v>
          </cell>
          <cell r="AQ26">
            <v>54.899773234540319</v>
          </cell>
          <cell r="AR26">
            <v>52.755224410563017</v>
          </cell>
          <cell r="AS26">
            <v>95.967230250045191</v>
          </cell>
        </row>
        <row r="27">
          <cell r="B27" t="str">
            <v>1.2.</v>
          </cell>
          <cell r="C27" t="str">
            <v>Reservas de apropiación</v>
          </cell>
          <cell r="W27">
            <v>0</v>
          </cell>
          <cell r="X27">
            <v>0</v>
          </cell>
          <cell r="Y27">
            <v>2300</v>
          </cell>
          <cell r="Z27">
            <v>0</v>
          </cell>
          <cell r="AA27">
            <v>0</v>
          </cell>
          <cell r="AB27">
            <v>0</v>
          </cell>
          <cell r="AC27">
            <v>0</v>
          </cell>
          <cell r="AD27">
            <v>0</v>
          </cell>
          <cell r="AE27">
            <v>0</v>
          </cell>
          <cell r="AF27">
            <v>0</v>
          </cell>
          <cell r="AG27">
            <v>200</v>
          </cell>
          <cell r="AH27">
            <v>0</v>
          </cell>
          <cell r="AI27">
            <v>0</v>
          </cell>
        </row>
        <row r="28">
          <cell r="B28" t="str">
            <v>1.3.</v>
          </cell>
          <cell r="C28" t="str">
            <v>Reservas de Tesorería</v>
          </cell>
          <cell r="W28">
            <v>0</v>
          </cell>
          <cell r="X28">
            <v>1630.654</v>
          </cell>
          <cell r="Y28">
            <v>9612</v>
          </cell>
          <cell r="Z28">
            <v>11182.146000000001</v>
          </cell>
          <cell r="AA28">
            <v>10022.674000000001</v>
          </cell>
          <cell r="AB28">
            <v>19952.599999999999</v>
          </cell>
          <cell r="AC28">
            <v>88759.933999999994</v>
          </cell>
          <cell r="AD28">
            <v>27901.854686999999</v>
          </cell>
          <cell r="AE28">
            <v>0</v>
          </cell>
          <cell r="AF28">
            <v>0</v>
          </cell>
          <cell r="AG28">
            <v>3667.0590219999999</v>
          </cell>
          <cell r="AH28">
            <v>569671.7354465964</v>
          </cell>
          <cell r="AI28">
            <v>1849800</v>
          </cell>
          <cell r="AJ28">
            <v>489.45674557570158</v>
          </cell>
          <cell r="AK28">
            <v>16.335268414481895</v>
          </cell>
          <cell r="AL28">
            <v>-10.368957801123324</v>
          </cell>
          <cell r="AM28">
            <v>99.074618210669101</v>
          </cell>
          <cell r="AN28">
            <v>344.85397391818606</v>
          </cell>
          <cell r="AO28">
            <v>-68.564809109704839</v>
          </cell>
          <cell r="AR28">
            <v>-86.857292953688301</v>
          </cell>
        </row>
        <row r="29">
          <cell r="A29" t="str">
            <v>2.</v>
          </cell>
          <cell r="B29" t="str">
            <v>EXTERNA</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401927.02099999995</v>
          </cell>
          <cell r="X29">
            <v>520926.81</v>
          </cell>
          <cell r="Y29">
            <v>709454</v>
          </cell>
          <cell r="Z29">
            <v>1024647.098</v>
          </cell>
          <cell r="AA29">
            <v>1138691.8329999999</v>
          </cell>
          <cell r="AB29">
            <v>1349906.8</v>
          </cell>
          <cell r="AC29">
            <v>1245671.1058819999</v>
          </cell>
          <cell r="AD29">
            <v>1490939.701508</v>
          </cell>
          <cell r="AE29">
            <v>2187100</v>
          </cell>
          <cell r="AF29">
            <v>2027800</v>
          </cell>
          <cell r="AG29">
            <v>1966200</v>
          </cell>
          <cell r="AH29">
            <v>4129112.3105473397</v>
          </cell>
          <cell r="AJ29">
            <v>36.190725142366922</v>
          </cell>
          <cell r="AK29">
            <v>44.42755950350552</v>
          </cell>
          <cell r="AL29">
            <v>11.130147659872636</v>
          </cell>
          <cell r="AM29">
            <v>18.548913839447923</v>
          </cell>
          <cell r="AN29">
            <v>-7.7216956102451046</v>
          </cell>
          <cell r="AO29">
            <v>19.689675265634186</v>
          </cell>
          <cell r="AP29">
            <v>46.692719885846067</v>
          </cell>
          <cell r="AQ29">
            <v>36.008183157843106</v>
          </cell>
          <cell r="AR29">
            <v>31.876560669174037</v>
          </cell>
          <cell r="AS29">
            <v>110.00469487068152</v>
          </cell>
        </row>
        <row r="30">
          <cell r="B30" t="str">
            <v>2.1.</v>
          </cell>
          <cell r="C30" t="str">
            <v>Vigencia</v>
          </cell>
          <cell r="W30">
            <v>401927.02099999995</v>
          </cell>
          <cell r="X30">
            <v>502217.49699999997</v>
          </cell>
          <cell r="Y30">
            <v>622360</v>
          </cell>
          <cell r="Z30">
            <v>984036.4</v>
          </cell>
          <cell r="AA30">
            <v>1127655.3459999999</v>
          </cell>
          <cell r="AB30">
            <v>1264475.7</v>
          </cell>
          <cell r="AC30">
            <v>1227136.3594519999</v>
          </cell>
          <cell r="AD30">
            <v>1479298.6209249999</v>
          </cell>
          <cell r="AE30">
            <v>2187100</v>
          </cell>
          <cell r="AF30">
            <v>2027800</v>
          </cell>
          <cell r="AG30">
            <v>1924315.2899529999</v>
          </cell>
          <cell r="AH30">
            <v>3722794.5061486787</v>
          </cell>
          <cell r="AJ30">
            <v>23.922404877900938</v>
          </cell>
          <cell r="AK30">
            <v>58.113696252972559</v>
          </cell>
          <cell r="AL30">
            <v>14.594881449507335</v>
          </cell>
          <cell r="AM30">
            <v>12.133171228720441</v>
          </cell>
          <cell r="AN30">
            <v>-2.9529504242746696</v>
          </cell>
          <cell r="AO30">
            <v>20.548837912814164</v>
          </cell>
          <cell r="AP30">
            <v>47.847092470918049</v>
          </cell>
          <cell r="AQ30">
            <v>37.078475658418732</v>
          </cell>
          <cell r="AR30">
            <v>30.082950307202516</v>
          </cell>
          <cell r="AS30">
            <v>93.460735129304368</v>
          </cell>
        </row>
        <row r="31">
          <cell r="B31" t="str">
            <v>2.2.</v>
          </cell>
          <cell r="C31" t="str">
            <v>Reservas de apropiación</v>
          </cell>
          <cell r="W31">
            <v>0</v>
          </cell>
          <cell r="X31">
            <v>0</v>
          </cell>
          <cell r="Y31">
            <v>799</v>
          </cell>
          <cell r="Z31">
            <v>0</v>
          </cell>
          <cell r="AA31">
            <v>0</v>
          </cell>
          <cell r="AB31">
            <v>0</v>
          </cell>
          <cell r="AC31">
            <v>0</v>
          </cell>
          <cell r="AD31">
            <v>0</v>
          </cell>
          <cell r="AE31">
            <v>0</v>
          </cell>
          <cell r="AF31">
            <v>0</v>
          </cell>
          <cell r="AG31">
            <v>260.10000000000002</v>
          </cell>
          <cell r="AH31">
            <v>0</v>
          </cell>
          <cell r="AI31">
            <v>0</v>
          </cell>
        </row>
        <row r="32">
          <cell r="B32" t="str">
            <v>2.3.</v>
          </cell>
          <cell r="C32" t="str">
            <v>Reservas de Tesorería</v>
          </cell>
          <cell r="W32">
            <v>0</v>
          </cell>
          <cell r="X32">
            <v>18709.312999999998</v>
          </cell>
          <cell r="Y32">
            <v>86295</v>
          </cell>
          <cell r="Z32">
            <v>40610.697999999997</v>
          </cell>
          <cell r="AA32">
            <v>11036.486999999999</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O32">
            <v>-37.193202901562429</v>
          </cell>
          <cell r="AR32">
            <v>257.5665484850806</v>
          </cell>
        </row>
        <row r="34">
          <cell r="A34" t="str">
            <v>INVERSION</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330205.33600000001</v>
          </cell>
          <cell r="X34">
            <v>438512.96899999992</v>
          </cell>
          <cell r="Y34">
            <v>697689</v>
          </cell>
          <cell r="Z34">
            <v>950718.07299999986</v>
          </cell>
          <cell r="AA34">
            <v>1069544.105</v>
          </cell>
          <cell r="AB34">
            <v>1383556</v>
          </cell>
          <cell r="AC34">
            <v>1977253.1444549998</v>
          </cell>
          <cell r="AD34">
            <v>2801446.6998629998</v>
          </cell>
          <cell r="AE34">
            <v>3575300</v>
          </cell>
          <cell r="AF34">
            <v>3515000</v>
          </cell>
          <cell r="AG34">
            <v>4038900</v>
          </cell>
          <cell r="AH34">
            <v>2622389.2423478742</v>
          </cell>
          <cell r="AJ34">
            <v>59.103390166779789</v>
          </cell>
          <cell r="AK34">
            <v>36.266742488415304</v>
          </cell>
          <cell r="AL34">
            <v>12.498556130845762</v>
          </cell>
          <cell r="AM34">
            <v>29.359415243563049</v>
          </cell>
          <cell r="AN34">
            <v>42.910958750856487</v>
          </cell>
          <cell r="AO34">
            <v>41.683765061614132</v>
          </cell>
          <cell r="AP34">
            <v>27.623345472710369</v>
          </cell>
          <cell r="AQ34">
            <v>25.470886173629339</v>
          </cell>
          <cell r="AR34">
            <v>44.171938027502563</v>
          </cell>
          <cell r="AS34">
            <v>-35.07169669098333</v>
          </cell>
        </row>
        <row r="35">
          <cell r="B35" t="str">
            <v>1.1.</v>
          </cell>
          <cell r="C35" t="str">
            <v>Vigencia</v>
          </cell>
          <cell r="W35">
            <v>249036</v>
          </cell>
          <cell r="X35">
            <v>300944.17699999997</v>
          </cell>
          <cell r="Y35">
            <v>509847</v>
          </cell>
          <cell r="Z35">
            <v>740705.81499999994</v>
          </cell>
          <cell r="AA35">
            <v>698011.73499999999</v>
          </cell>
          <cell r="AB35">
            <v>958714.70000000007</v>
          </cell>
          <cell r="AC35">
            <v>1384495.9769009999</v>
          </cell>
          <cell r="AD35">
            <v>1677982.626127</v>
          </cell>
          <cell r="AE35">
            <v>1672300</v>
          </cell>
          <cell r="AF35">
            <v>1583800</v>
          </cell>
          <cell r="AG35">
            <v>2146733.9303026702</v>
          </cell>
          <cell r="AH35">
            <v>439348.78469574777</v>
          </cell>
          <cell r="AJ35">
            <v>69.415804978343232</v>
          </cell>
          <cell r="AK35">
            <v>45.280018319221242</v>
          </cell>
          <cell r="AL35">
            <v>-5.7639725698656719</v>
          </cell>
          <cell r="AM35">
            <v>37.349367056128372</v>
          </cell>
          <cell r="AN35">
            <v>44.411677102791877</v>
          </cell>
          <cell r="AO35">
            <v>21.198086099385339</v>
          </cell>
          <cell r="AP35">
            <v>-0.33865822199340423</v>
          </cell>
          <cell r="AQ35">
            <v>-5.6128487065676964</v>
          </cell>
          <cell r="AR35">
            <v>27.935408679266761</v>
          </cell>
          <cell r="AS35">
            <v>-79.534082985598332</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v>544215.95600500004</v>
          </cell>
          <cell r="AE36">
            <v>933140</v>
          </cell>
          <cell r="AF36">
            <v>1006000</v>
          </cell>
          <cell r="AG36">
            <v>958608.97140806005</v>
          </cell>
          <cell r="AH36">
            <v>1105971.7226547827</v>
          </cell>
          <cell r="AI36">
            <v>760740.43104292452</v>
          </cell>
          <cell r="AJ36">
            <v>198.40044750328948</v>
          </cell>
          <cell r="AK36">
            <v>16.177187656532222</v>
          </cell>
          <cell r="AL36">
            <v>72.061746599200504</v>
          </cell>
          <cell r="AM36">
            <v>14.500178641650985</v>
          </cell>
          <cell r="AN36">
            <v>41.4827120906508</v>
          </cell>
          <cell r="AO36">
            <v>27.5458597957591</v>
          </cell>
          <cell r="AP36">
            <v>71.465020402934812</v>
          </cell>
          <cell r="AQ36">
            <v>84.853087988246585</v>
          </cell>
          <cell r="AR36">
            <v>76.144958785304851</v>
          </cell>
          <cell r="AS36">
            <v>15.372561246768623</v>
          </cell>
        </row>
        <row r="37">
          <cell r="B37" t="str">
            <v>1.3.</v>
          </cell>
          <cell r="C37" t="str">
            <v>Reservas de Tesorería</v>
          </cell>
          <cell r="W37">
            <v>81169.335999999981</v>
          </cell>
          <cell r="X37">
            <v>93412.69200000001</v>
          </cell>
          <cell r="Y37">
            <v>56080</v>
          </cell>
          <cell r="Z37">
            <v>56934.872000000003</v>
          </cell>
          <cell r="AA37">
            <v>108144.746</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O37">
            <v>248.7879156915584</v>
          </cell>
          <cell r="AP37">
            <v>67.434294616111018</v>
          </cell>
          <cell r="AQ37">
            <v>59.724299774014696</v>
          </cell>
          <cell r="AR37">
            <v>61.167049095670855</v>
          </cell>
          <cell r="AS37">
            <v>15.372561246768601</v>
          </cell>
        </row>
        <row r="38">
          <cell r="AH38">
            <v>0</v>
          </cell>
          <cell r="AP38" t="e">
            <v>#DIV/0!</v>
          </cell>
          <cell r="AQ38" t="e">
            <v>#DIV/0!</v>
          </cell>
          <cell r="AR38" t="e">
            <v>#DIV/0!</v>
          </cell>
          <cell r="AS38" t="e">
            <v>#DIV/0!</v>
          </cell>
        </row>
        <row r="39">
          <cell r="A39" t="str">
            <v>OTROS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v>120687</v>
          </cell>
          <cell r="AF39">
            <v>120688</v>
          </cell>
          <cell r="AG39">
            <v>0</v>
          </cell>
          <cell r="AH39">
            <v>0</v>
          </cell>
          <cell r="AJ39">
            <v>8.2863771959651444E-4</v>
          </cell>
          <cell r="AK39">
            <v>8.2863085324458297E-4</v>
          </cell>
          <cell r="AL39">
            <v>8.2862398700367379E-4</v>
          </cell>
          <cell r="AP39">
            <v>8.2859652321687349E-4</v>
          </cell>
          <cell r="AQ39">
            <v>1.6571930464115425E-3</v>
          </cell>
          <cell r="AR39">
            <v>-100</v>
          </cell>
          <cell r="AS39">
            <v>-100</v>
          </cell>
        </row>
        <row r="40">
          <cell r="B40" t="str">
            <v>DEVOLUCION DE IMPUESTOS</v>
          </cell>
          <cell r="AH40">
            <v>0</v>
          </cell>
          <cell r="AK40" t="e">
            <v>#DIV/0!</v>
          </cell>
          <cell r="AL40" t="e">
            <v>#DIV/0!</v>
          </cell>
          <cell r="AP40" t="e">
            <v>#DIV/0!</v>
          </cell>
          <cell r="AQ40" t="e">
            <v>#DIV/0!</v>
          </cell>
          <cell r="AR40" t="e">
            <v>#DIV/0!</v>
          </cell>
          <cell r="AS40" t="e">
            <v>#DIV/0!</v>
          </cell>
        </row>
        <row r="41">
          <cell r="B41" t="str">
            <v>PREPAGO DEUDA</v>
          </cell>
          <cell r="AH41">
            <v>0</v>
          </cell>
          <cell r="AP41" t="e">
            <v>#DIV/0!</v>
          </cell>
          <cell r="AQ41" t="e">
            <v>#DIV/0!</v>
          </cell>
          <cell r="AR41" t="e">
            <v>#DIV/0!</v>
          </cell>
          <cell r="AS41" t="e">
            <v>#DIV/0!</v>
          </cell>
        </row>
        <row r="42">
          <cell r="B42" t="str">
            <v>OTROS</v>
          </cell>
          <cell r="AH42">
            <v>0</v>
          </cell>
          <cell r="AP42" t="e">
            <v>#DIV/0!</v>
          </cell>
          <cell r="AQ42" t="e">
            <v>#DIV/0!</v>
          </cell>
          <cell r="AR42" t="e">
            <v>#DIV/0!</v>
          </cell>
          <cell r="AS42" t="e">
            <v>#DIV/0!</v>
          </cell>
        </row>
        <row r="43">
          <cell r="B43" t="str">
            <v>TESOROS</v>
          </cell>
          <cell r="AH43">
            <v>0</v>
          </cell>
          <cell r="AK43" t="e">
            <v>#DIV/0!</v>
          </cell>
          <cell r="AL43" t="e">
            <v>#DIV/0!</v>
          </cell>
          <cell r="AP43" t="e">
            <v>#DIV/0!</v>
          </cell>
          <cell r="AQ43" t="e">
            <v>#DIV/0!</v>
          </cell>
          <cell r="AR43" t="e">
            <v>#DIV/0!</v>
          </cell>
          <cell r="AS43" t="e">
            <v>#DIV/0!</v>
          </cell>
        </row>
        <row r="44">
          <cell r="B44" t="str">
            <v>RECOMPRA TESOROS</v>
          </cell>
          <cell r="AH44">
            <v>0</v>
          </cell>
          <cell r="AK44" t="e">
            <v>#DIV/0!</v>
          </cell>
          <cell r="AP44" t="e">
            <v>#DIV/0!</v>
          </cell>
          <cell r="AQ44" t="e">
            <v>#DIV/0!</v>
          </cell>
          <cell r="AR44" t="e">
            <v>#DIV/0!</v>
          </cell>
          <cell r="AS44" t="e">
            <v>#DIV/0!</v>
          </cell>
        </row>
        <row r="45">
          <cell r="B45" t="str">
            <v>ORO Y PLATINO</v>
          </cell>
          <cell r="AH45">
            <v>0</v>
          </cell>
          <cell r="AP45" t="e">
            <v>#DIV/0!</v>
          </cell>
          <cell r="AQ45" t="e">
            <v>#DIV/0!</v>
          </cell>
          <cell r="AR45" t="e">
            <v>#DIV/0!</v>
          </cell>
          <cell r="AS45" t="e">
            <v>#DIV/0!</v>
          </cell>
        </row>
        <row r="47">
          <cell r="A47" t="str">
            <v>TOTAL</v>
          </cell>
          <cell r="C47">
            <v>0.50661989280961939</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2043111.7089999998</v>
          </cell>
          <cell r="X47">
            <v>2553715.182</v>
          </cell>
          <cell r="Y47">
            <v>3720238</v>
          </cell>
          <cell r="Z47">
            <v>5054407.1919999998</v>
          </cell>
          <cell r="AA47">
            <v>6844174.875</v>
          </cell>
          <cell r="AB47">
            <v>10116705.954</v>
          </cell>
          <cell r="AC47">
            <v>12786506.618774999</v>
          </cell>
          <cell r="AD47">
            <v>18274170.176407002</v>
          </cell>
          <cell r="AE47">
            <v>23132201</v>
          </cell>
          <cell r="AF47">
            <v>23786272</v>
          </cell>
          <cell r="AG47">
            <v>24005400</v>
          </cell>
          <cell r="AH47">
            <v>36583614.574227616</v>
          </cell>
          <cell r="AJ47">
            <v>45.679440926783819</v>
          </cell>
          <cell r="AK47">
            <v>35.862468799039206</v>
          </cell>
          <cell r="AL47">
            <v>35.410041474948905</v>
          </cell>
          <cell r="AM47">
            <v>47.814837270650543</v>
          </cell>
          <cell r="AN47">
            <v>26.39001940863368</v>
          </cell>
          <cell r="AO47">
            <v>42.917614022693428</v>
          </cell>
          <cell r="AP47">
            <v>26.584139124768534</v>
          </cell>
          <cell r="AQ47">
            <v>30.163349527681625</v>
          </cell>
          <cell r="AR47">
            <v>31.362462800047375</v>
          </cell>
          <cell r="AS47">
            <v>52.397437969072037</v>
          </cell>
        </row>
        <row r="48">
          <cell r="C48" t="str">
            <v>Vigencia</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1791628.1369999999</v>
          </cell>
          <cell r="X48">
            <v>2272076.5039999997</v>
          </cell>
          <cell r="Y48">
            <v>3302176</v>
          </cell>
          <cell r="Z48">
            <v>4628191.3469999991</v>
          </cell>
          <cell r="AA48">
            <v>6291665.8440000005</v>
          </cell>
          <cell r="AB48">
            <v>9373474.9999999981</v>
          </cell>
          <cell r="AC48">
            <v>11670494.857997</v>
          </cell>
          <cell r="AD48">
            <v>16469406.425021999</v>
          </cell>
          <cell r="AE48">
            <v>20291701</v>
          </cell>
          <cell r="AF48">
            <v>20904472</v>
          </cell>
          <cell r="AG48">
            <v>21232333.953963906</v>
          </cell>
          <cell r="AH48">
            <v>31138731.894625232</v>
          </cell>
          <cell r="AJ48">
            <v>45.337359643766661</v>
          </cell>
          <cell r="AK48">
            <v>40.155804748141797</v>
          </cell>
          <cell r="AL48">
            <v>35.942215269000677</v>
          </cell>
          <cell r="AM48">
            <v>48.982403586149474</v>
          </cell>
          <cell r="AN48">
            <v>24.505531385073343</v>
          </cell>
          <cell r="AO48">
            <v>41.120034972095709</v>
          </cell>
          <cell r="AP48">
            <v>23.208453761701954</v>
          </cell>
          <cell r="AQ48">
            <v>26.92911608665991</v>
          </cell>
          <cell r="AR48">
            <v>28.919849362060688</v>
          </cell>
          <cell r="AS48">
            <v>46.657131345712855</v>
          </cell>
        </row>
        <row r="49">
          <cell r="C49" t="str">
            <v>Reservas de apropiación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83376.41399999999</v>
          </cell>
          <cell r="Y49">
            <v>216155</v>
          </cell>
          <cell r="Z49">
            <v>221817.58899999998</v>
          </cell>
          <cell r="AA49">
            <v>374226.598</v>
          </cell>
          <cell r="AB49">
            <v>409219.1</v>
          </cell>
          <cell r="AC49">
            <v>630987.60453799996</v>
          </cell>
          <cell r="AD49">
            <v>744073.92789699999</v>
          </cell>
          <cell r="AE49">
            <v>1225856</v>
          </cell>
          <cell r="AF49">
            <v>1320000</v>
          </cell>
          <cell r="AG49">
            <v>1154768.3710225602</v>
          </cell>
          <cell r="AH49">
            <v>2065027.499342344</v>
          </cell>
          <cell r="AJ49">
            <v>159.25197502497531</v>
          </cell>
          <cell r="AK49">
            <v>2.6196891119798282</v>
          </cell>
          <cell r="AL49">
            <v>68.709163095267442</v>
          </cell>
          <cell r="AM49">
            <v>9.3506186324040961</v>
          </cell>
          <cell r="AN49">
            <v>54.193097178992858</v>
          </cell>
          <cell r="AO49">
            <v>17.922114879229724</v>
          </cell>
          <cell r="AP49">
            <v>64.749221016878806</v>
          </cell>
          <cell r="AQ49">
            <v>77.401727235727563</v>
          </cell>
          <cell r="AR49">
            <v>55.195381497416406</v>
          </cell>
          <cell r="AS49">
            <v>78.826122290978518</v>
          </cell>
        </row>
        <row r="50">
          <cell r="C50" t="str">
            <v>Reservas de Tesorería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159408.57199999999</v>
          </cell>
          <cell r="X50">
            <v>198262.264</v>
          </cell>
          <cell r="Y50">
            <v>201907</v>
          </cell>
          <cell r="Z50">
            <v>204398.25600000002</v>
          </cell>
          <cell r="AA50">
            <v>178282.43299999999</v>
          </cell>
          <cell r="AB50">
            <v>334011.85399999999</v>
          </cell>
          <cell r="AC50">
            <v>485024.15623999998</v>
          </cell>
          <cell r="AD50">
            <v>1060689.8234879998</v>
          </cell>
          <cell r="AE50">
            <v>1614644</v>
          </cell>
          <cell r="AF50">
            <v>1561800</v>
          </cell>
          <cell r="AG50">
            <v>1618297.6750135398</v>
          </cell>
          <cell r="AH50">
            <v>3379855.1802600399</v>
          </cell>
          <cell r="AJ50">
            <v>1.8383407545472297</v>
          </cell>
          <cell r="AK50">
            <v>1.2338631151966206</v>
          </cell>
          <cell r="AL50">
            <v>-12.776930445042556</v>
          </cell>
          <cell r="AM50">
            <v>87.349840575711696</v>
          </cell>
          <cell r="AN50">
            <v>45.211659535891791</v>
          </cell>
          <cell r="AO50">
            <v>118.6880405525923</v>
          </cell>
          <cell r="AP50">
            <v>52.225840603463404</v>
          </cell>
          <cell r="AQ50">
            <v>47.24379978155504</v>
          </cell>
          <cell r="AR50">
            <v>52.570302757491149</v>
          </cell>
          <cell r="AS50">
            <v>108.852501764347</v>
          </cell>
        </row>
        <row r="51">
          <cell r="C51" t="str">
            <v>Otros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92075</v>
          </cell>
          <cell r="X51">
            <v>120680</v>
          </cell>
          <cell r="Y51">
            <v>120681</v>
          </cell>
          <cell r="Z51">
            <v>120682</v>
          </cell>
          <cell r="AA51">
            <v>120683</v>
          </cell>
          <cell r="AB51">
            <v>120684</v>
          </cell>
          <cell r="AC51">
            <v>120685</v>
          </cell>
          <cell r="AD51">
            <v>120686</v>
          </cell>
          <cell r="AE51">
            <v>120687</v>
          </cell>
          <cell r="AF51">
            <v>120688</v>
          </cell>
          <cell r="AG51">
            <v>0</v>
          </cell>
          <cell r="AH51">
            <v>0</v>
          </cell>
          <cell r="AJ51">
            <v>8.2863771959651444E-4</v>
          </cell>
          <cell r="AK51">
            <v>8.2863085324458297E-4</v>
          </cell>
          <cell r="AL51">
            <v>8.2862398700367379E-4</v>
          </cell>
        </row>
        <row r="53">
          <cell r="A53" t="str">
            <v>P = Proyectado</v>
          </cell>
          <cell r="E53" t="str">
            <v>C:\CARLOSJ\PRES9194\PAGOS.WK3</v>
          </cell>
          <cell r="W53" t="str">
            <v>C:\CARLOSJ\PRES9194\PAGOS.WK3</v>
          </cell>
          <cell r="X53" t="str">
            <v>C:\CARLOSJ\PRES9194\PAGOS.XLS</v>
          </cell>
          <cell r="AF53">
            <v>35620</v>
          </cell>
          <cell r="AL53" t="str">
            <v>Rango REZ 1</v>
          </cell>
        </row>
        <row r="54">
          <cell r="A54" t="str">
            <v>C:\CARLOSJ\PRES9194\PAGOS.XLS</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 sheetId="3">
        <row r="2">
          <cell r="A2" t="str">
            <v>PAGOS POR NUMERALES CON RECURSOS DE LA NACION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INGRESOS_GOB"/>
      <sheetName val="PAGOS_GOB"/>
      <sheetName val="FINANCIAMIENTO_GOB"/>
      <sheetName val="DETALL_SP_Y_GG"/>
      <sheetName val="EXEDENT_FINANC_Y_UTILI"/>
      <sheetName val="ING-PROY-02_"/>
      <sheetName val="FONPET_PPTO"/>
      <sheetName val="COSTO_LEY100"/>
      <sheetName val="CONSOLIDADO__FMI"/>
      <sheetName val="PRES_NETO"/>
      <sheetName val="DEUDA_EXTERNA"/>
      <sheetName val="proyeccionTES_(2)"/>
      <sheetName val="RESUMEN_CON_PLAN"/>
      <sheetName val="RESUOPE_(2)"/>
      <sheetName val="Cuadros_CONFIS"/>
      <sheetName val="_SP_y_GG_Leo"/>
      <sheetName val="deuda_interna"/>
      <sheetName val="Proyecto_Reforma_Tributaria"/>
      <sheetName val="excedentes_financieros"/>
      <sheetName val="DEUDA_ALTERN"/>
      <sheetName val="Formato_Largo"/>
      <sheetName val="APORTES_A_SEGSO"/>
      <sheetName val="OTROS_CAPITAL"/>
      <sheetName val="INGRESOS_GOB1"/>
      <sheetName val="PAGOS_GOB1"/>
      <sheetName val="FINANCIAMIENTO_GOB1"/>
      <sheetName val="DETALL_SP_Y_GG1"/>
      <sheetName val="EXEDENT_FINANC_Y_UTILI1"/>
      <sheetName val="ING-PROY-02_1"/>
      <sheetName val="FONPET_PPTO1"/>
      <sheetName val="COSTO_LEY1001"/>
      <sheetName val="CONSOLIDADO__FMI1"/>
      <sheetName val="PRES_NETO1"/>
      <sheetName val="DEUDA_EXTERNA1"/>
      <sheetName val="proyeccionTES_(2)1"/>
      <sheetName val="RESUMEN_CON_PLAN1"/>
      <sheetName val="RESUOPE_(2)1"/>
      <sheetName val="Cuadros_CONFIS1"/>
      <sheetName val="_SP_y_GG_Leo1"/>
      <sheetName val="deuda_interna1"/>
      <sheetName val="Proyecto_Reforma_Tributaria1"/>
      <sheetName val="excedentes_financieros1"/>
      <sheetName val="DEUDA_ALTERN1"/>
      <sheetName val="Formato_Largo1"/>
      <sheetName val="APORTES_A_SEGSO1"/>
      <sheetName val="OTROS_CAPITAL1"/>
    </sheetNames>
    <sheetDataSet>
      <sheetData sheetId="0" refreshError="1">
        <row r="47">
          <cell r="J47">
            <v>73510862</v>
          </cell>
          <cell r="K47">
            <v>89523824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s>
    <sheetDataSet>
      <sheetData sheetId="0" refreshError="1">
        <row r="47">
          <cell r="L47">
            <v>108640206</v>
          </cell>
          <cell r="M47">
            <v>132825157</v>
          </cell>
          <cell r="N47">
            <v>159184581</v>
          </cell>
          <cell r="O47">
            <v>186403084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CO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95"/>
      <sheetName val="Indicadores- Meta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INGRESOS99"/>
      <sheetName val="proyecINGRESOS99 (det)"/>
      <sheetName val="proyecINGRESOS99_(det)"/>
      <sheetName val="proyecINGRESOS99_(det)1"/>
    </sheetNames>
    <sheetDataSet>
      <sheetData sheetId="0" refreshError="1">
        <row r="1">
          <cell r="A1" t="str">
            <v>DETALLE DE LA COMPOSICION DEL PRESUPUESTO DE RENTAS DE LA NACION</v>
          </cell>
          <cell r="L1" t="str">
            <v>DETALLE DE LA COMPOSICION DEL PRESUPUESTO DE RENTAS DE LA NACION</v>
          </cell>
        </row>
        <row r="3">
          <cell r="A3" t="str">
            <v>Millones de pesos</v>
          </cell>
          <cell r="L3" t="str">
            <v>Millones de pesos</v>
          </cell>
        </row>
        <row r="4">
          <cell r="P4" t="str">
            <v>1998</v>
          </cell>
          <cell r="R4" t="str">
            <v>1999</v>
          </cell>
        </row>
        <row r="5">
          <cell r="E5" t="str">
            <v>1998</v>
          </cell>
          <cell r="F5" t="str">
            <v>1999</v>
          </cell>
          <cell r="H5">
            <v>1998</v>
          </cell>
          <cell r="I5">
            <v>1999</v>
          </cell>
          <cell r="P5" t="str">
            <v>APROPIACION</v>
          </cell>
          <cell r="Q5" t="str">
            <v>REESTIMACION</v>
          </cell>
          <cell r="R5" t="str">
            <v>PROYECTO</v>
          </cell>
          <cell r="S5" t="str">
            <v>Variación</v>
          </cell>
          <cell r="T5" t="str">
            <v>Variación</v>
          </cell>
        </row>
        <row r="6">
          <cell r="E6" t="str">
            <v>APROPIACION</v>
          </cell>
          <cell r="F6" t="str">
            <v>PROYECTO</v>
          </cell>
          <cell r="G6" t="str">
            <v>Variación</v>
          </cell>
          <cell r="H6" t="str">
            <v>PARTICIPACION %</v>
          </cell>
          <cell r="O6" t="str">
            <v xml:space="preserve"> </v>
          </cell>
          <cell r="P6" t="str">
            <v>VIGENTE</v>
          </cell>
          <cell r="Q6" t="str">
            <v xml:space="preserve">BASE </v>
          </cell>
          <cell r="R6" t="str">
            <v>PRESUPUESTO</v>
          </cell>
          <cell r="S6" t="str">
            <v>%</v>
          </cell>
          <cell r="T6" t="str">
            <v>%</v>
          </cell>
        </row>
        <row r="7">
          <cell r="D7" t="str">
            <v xml:space="preserve"> </v>
          </cell>
          <cell r="E7" t="str">
            <v>VIGENTE</v>
          </cell>
          <cell r="F7" t="str">
            <v>PRESUPUESTO</v>
          </cell>
          <cell r="G7" t="str">
            <v>%</v>
          </cell>
          <cell r="P7" t="str">
            <v>(A)</v>
          </cell>
          <cell r="Q7" t="str">
            <v>(B)</v>
          </cell>
          <cell r="R7" t="str">
            <v>(C)</v>
          </cell>
          <cell r="S7" t="str">
            <v>(D)=(C/A)</v>
          </cell>
          <cell r="T7" t="str">
            <v>(E)=(C/B)</v>
          </cell>
        </row>
        <row r="8">
          <cell r="A8" t="str">
            <v>CONCEPTOS</v>
          </cell>
          <cell r="L8" t="str">
            <v>CONCEPTOS</v>
          </cell>
        </row>
        <row r="10">
          <cell r="A10" t="str">
            <v>I.</v>
          </cell>
          <cell r="B10" t="str">
            <v>INGRESOS DEL PRESUPUESTO NACIONAL</v>
          </cell>
          <cell r="E10">
            <v>34366401.332317002</v>
          </cell>
          <cell r="F10">
            <v>39798591.996973999</v>
          </cell>
          <cell r="G10">
            <v>15.806690412908452</v>
          </cell>
          <cell r="H10">
            <v>100</v>
          </cell>
          <cell r="I10">
            <v>100</v>
          </cell>
          <cell r="L10" t="str">
            <v>I.</v>
          </cell>
          <cell r="M10" t="str">
            <v>INGRESOS DEL PRESUPUESTO NACIONAL</v>
          </cell>
          <cell r="P10">
            <v>34366401.332317002</v>
          </cell>
          <cell r="Q10">
            <v>34716620.206469998</v>
          </cell>
          <cell r="R10">
            <v>39798591.996973999</v>
          </cell>
          <cell r="S10">
            <v>15.806690412908452</v>
          </cell>
          <cell r="T10">
            <v>14.638440494149529</v>
          </cell>
        </row>
        <row r="12">
          <cell r="A12" t="str">
            <v>1.</v>
          </cell>
          <cell r="B12" t="str">
            <v>INGRESOS CORRIENTES</v>
          </cell>
          <cell r="E12">
            <v>14973958.125847001</v>
          </cell>
          <cell r="F12">
            <v>17813984</v>
          </cell>
          <cell r="G12">
            <v>18.966433926716707</v>
          </cell>
          <cell r="H12">
            <v>43.571504566484812</v>
          </cell>
          <cell r="I12">
            <v>44.760337253525066</v>
          </cell>
          <cell r="L12" t="str">
            <v>1.</v>
          </cell>
          <cell r="M12" t="str">
            <v>INGRESOS CORRIENTES</v>
          </cell>
          <cell r="P12">
            <v>14973958.125847001</v>
          </cell>
          <cell r="Q12">
            <v>15324177</v>
          </cell>
          <cell r="R12">
            <v>17813984</v>
          </cell>
          <cell r="S12">
            <v>18.966433926716707</v>
          </cell>
          <cell r="T12">
            <v>16.24757401327328</v>
          </cell>
        </row>
        <row r="14">
          <cell r="B14" t="str">
            <v>1.1.  INGRESOS TRIBUTARIOS</v>
          </cell>
          <cell r="E14">
            <v>14609453</v>
          </cell>
          <cell r="F14">
            <v>17369627.000000462</v>
          </cell>
          <cell r="G14">
            <v>18.893068754870313</v>
          </cell>
          <cell r="H14">
            <v>42.510860705865539</v>
          </cell>
          <cell r="I14">
            <v>43.643822880269546</v>
          </cell>
          <cell r="M14" t="str">
            <v>1.1.  INGRESOS TRIBUTARIOS</v>
          </cell>
          <cell r="P14">
            <v>14609453</v>
          </cell>
          <cell r="Q14">
            <v>14749077</v>
          </cell>
          <cell r="R14">
            <v>17369627.000000462</v>
          </cell>
          <cell r="S14">
            <v>18.893068754870313</v>
          </cell>
          <cell r="T14">
            <v>17.767552505153116</v>
          </cell>
        </row>
        <row r="15">
          <cell r="H15">
            <v>0</v>
          </cell>
          <cell r="I15">
            <v>0</v>
          </cell>
        </row>
        <row r="16">
          <cell r="B16" t="str">
            <v xml:space="preserve">        1.1.1. IMPUESTOS DIRECTOS</v>
          </cell>
          <cell r="E16">
            <v>5845082</v>
          </cell>
          <cell r="F16">
            <v>6285366</v>
          </cell>
          <cell r="G16">
            <v>7.5325547186506636</v>
          </cell>
          <cell r="H16">
            <v>17.008129374615326</v>
          </cell>
          <cell r="I16">
            <v>15.792935590479921</v>
          </cell>
          <cell r="M16" t="str">
            <v xml:space="preserve">        1.1.1. IMPUESTOS DIRECTOS</v>
          </cell>
          <cell r="P16">
            <v>5845082</v>
          </cell>
          <cell r="Q16">
            <v>5393900</v>
          </cell>
          <cell r="R16">
            <v>6285366</v>
          </cell>
          <cell r="S16">
            <v>7.5325547186506636</v>
          </cell>
          <cell r="T16">
            <v>16.527299356680693</v>
          </cell>
        </row>
        <row r="17">
          <cell r="B17" t="str">
            <v>NUMERAL 0001</v>
          </cell>
          <cell r="D17" t="str">
            <v>IMPUESTO SOBRE LA RENTA Y COMPLEMENTARIOS</v>
          </cell>
          <cell r="E17">
            <v>5845082</v>
          </cell>
          <cell r="F17">
            <v>6285366</v>
          </cell>
          <cell r="G17">
            <v>7.5325547186506636</v>
          </cell>
          <cell r="H17">
            <v>17.008129374615326</v>
          </cell>
          <cell r="I17">
            <v>15.792935590479921</v>
          </cell>
          <cell r="M17" t="str">
            <v>NUMERAL 0001</v>
          </cell>
          <cell r="O17" t="str">
            <v>IMPUESTO SOBRE LA RENTA Y COMPLEMENTARIOS</v>
          </cell>
          <cell r="P17">
            <v>5845082</v>
          </cell>
          <cell r="Q17">
            <v>5393900</v>
          </cell>
          <cell r="R17">
            <v>6285366</v>
          </cell>
          <cell r="S17">
            <v>7.5325547186506636</v>
          </cell>
          <cell r="T17">
            <v>16.527299356680693</v>
          </cell>
        </row>
        <row r="18">
          <cell r="H18">
            <v>0</v>
          </cell>
          <cell r="I18">
            <v>0</v>
          </cell>
        </row>
        <row r="19">
          <cell r="B19" t="str">
            <v xml:space="preserve">        1.1.2. IMPUESTOS INDIRECTOS</v>
          </cell>
          <cell r="E19">
            <v>8764371</v>
          </cell>
          <cell r="F19">
            <v>11084261.000000462</v>
          </cell>
          <cell r="G19">
            <v>26.469554974343978</v>
          </cell>
          <cell r="H19">
            <v>25.502731331250217</v>
          </cell>
          <cell r="I19">
            <v>27.850887289789622</v>
          </cell>
          <cell r="M19" t="str">
            <v xml:space="preserve">        1.1.2. IMPUESTOS INDIRECTOS</v>
          </cell>
          <cell r="P19">
            <v>8764371</v>
          </cell>
          <cell r="Q19">
            <v>9355177</v>
          </cell>
          <cell r="R19">
            <v>11084261.000000462</v>
          </cell>
          <cell r="S19">
            <v>26.469554974343978</v>
          </cell>
          <cell r="T19">
            <v>18.482643353519258</v>
          </cell>
        </row>
        <row r="20">
          <cell r="B20" t="str">
            <v xml:space="preserve">NUMERAL </v>
          </cell>
          <cell r="C20" t="str">
            <v>0001</v>
          </cell>
          <cell r="D20" t="str">
            <v>IMPUESTOS SOBRE ADUANAS Y RECARGOS</v>
          </cell>
          <cell r="E20">
            <v>1216470</v>
          </cell>
          <cell r="F20">
            <v>1646430.000000464</v>
          </cell>
          <cell r="G20">
            <v>35.344891366039775</v>
          </cell>
          <cell r="H20">
            <v>3.5397072513847201</v>
          </cell>
          <cell r="I20">
            <v>4.1369051451007284</v>
          </cell>
          <cell r="M20" t="str">
            <v xml:space="preserve">NUMERAL </v>
          </cell>
          <cell r="N20" t="str">
            <v>0001</v>
          </cell>
          <cell r="O20" t="str">
            <v>IMPUESTOS SOBRE ADUANAS Y RECARGOS</v>
          </cell>
          <cell r="P20">
            <v>1216470</v>
          </cell>
          <cell r="Q20">
            <v>1444000</v>
          </cell>
          <cell r="R20">
            <v>1646430.000000464</v>
          </cell>
          <cell r="S20">
            <v>35.344891366039775</v>
          </cell>
          <cell r="T20">
            <v>14.018698060973955</v>
          </cell>
        </row>
        <row r="21">
          <cell r="B21" t="str">
            <v xml:space="preserve">NUMERAL </v>
          </cell>
          <cell r="C21" t="str">
            <v>0002</v>
          </cell>
          <cell r="D21" t="str">
            <v>IMPUESTO A LAS VENTAS</v>
          </cell>
          <cell r="E21">
            <v>6695019</v>
          </cell>
          <cell r="F21">
            <v>8117919</v>
          </cell>
          <cell r="G21">
            <v>21.253113695420424</v>
          </cell>
          <cell r="H21">
            <v>19.481292019086766</v>
          </cell>
          <cell r="I21">
            <v>20.397503008692439</v>
          </cell>
          <cell r="M21" t="str">
            <v xml:space="preserve">NUMERAL </v>
          </cell>
          <cell r="N21" t="str">
            <v>0002</v>
          </cell>
          <cell r="O21" t="str">
            <v>IMPUESTO A LAS VENTAS</v>
          </cell>
          <cell r="P21">
            <v>6695019</v>
          </cell>
          <cell r="Q21">
            <v>6887200</v>
          </cell>
          <cell r="R21">
            <v>8117919</v>
          </cell>
          <cell r="S21">
            <v>21.253113695420424</v>
          </cell>
          <cell r="T21">
            <v>17.86965675455918</v>
          </cell>
        </row>
        <row r="22">
          <cell r="D22" t="str">
            <v>INTERNAS</v>
          </cell>
          <cell r="E22">
            <v>4687973</v>
          </cell>
          <cell r="F22">
            <v>5452433</v>
          </cell>
          <cell r="G22">
            <v>16.306834531683535</v>
          </cell>
          <cell r="H22">
            <v>13.641151875833996</v>
          </cell>
          <cell r="I22">
            <v>13.700065068670177</v>
          </cell>
          <cell r="O22" t="str">
            <v>INTERNAS</v>
          </cell>
          <cell r="P22">
            <v>4687973</v>
          </cell>
          <cell r="Q22">
            <v>4549400</v>
          </cell>
          <cell r="R22">
            <v>5452433</v>
          </cell>
          <cell r="S22">
            <v>16.306834531683535</v>
          </cell>
          <cell r="T22">
            <v>19.849496636919149</v>
          </cell>
        </row>
        <row r="23">
          <cell r="D23" t="str">
            <v>EXTERNAS</v>
          </cell>
          <cell r="E23">
            <v>2007046</v>
          </cell>
          <cell r="F23">
            <v>2665486</v>
          </cell>
          <cell r="G23">
            <v>32.806422971870106</v>
          </cell>
          <cell r="H23">
            <v>5.8401401432527695</v>
          </cell>
          <cell r="I23">
            <v>6.6974379400222617</v>
          </cell>
          <cell r="O23" t="str">
            <v>EXTERNAS</v>
          </cell>
          <cell r="P23">
            <v>2007046</v>
          </cell>
          <cell r="Q23">
            <v>2337800</v>
          </cell>
          <cell r="R23">
            <v>2665486</v>
          </cell>
          <cell r="S23">
            <v>32.806422971870106</v>
          </cell>
          <cell r="T23">
            <v>14.016853451963375</v>
          </cell>
        </row>
        <row r="24">
          <cell r="B24" t="str">
            <v xml:space="preserve">NUMERAL </v>
          </cell>
          <cell r="C24" t="str">
            <v>0003</v>
          </cell>
          <cell r="D24" t="str">
            <v>IMPUESTO A LA GASOLINA Y ACPM</v>
          </cell>
          <cell r="E24">
            <v>690540</v>
          </cell>
          <cell r="F24">
            <v>917324</v>
          </cell>
          <cell r="G24">
            <v>32.841544298664815</v>
          </cell>
          <cell r="H24">
            <v>2.0093462603855454</v>
          </cell>
          <cell r="I24">
            <v>2.3049157117662524</v>
          </cell>
          <cell r="M24" t="str">
            <v xml:space="preserve">NUMERAL </v>
          </cell>
          <cell r="N24" t="str">
            <v>0003</v>
          </cell>
          <cell r="O24" t="str">
            <v>IMPUESTO A LA GASOLINA Y ACPM</v>
          </cell>
          <cell r="P24">
            <v>690540</v>
          </cell>
          <cell r="Q24">
            <v>691000</v>
          </cell>
          <cell r="R24">
            <v>917324</v>
          </cell>
          <cell r="S24">
            <v>32.841544298664815</v>
          </cell>
          <cell r="T24">
            <v>32.753111432706227</v>
          </cell>
        </row>
        <row r="25">
          <cell r="B25" t="str">
            <v xml:space="preserve">NUMERAL </v>
          </cell>
          <cell r="C25" t="str">
            <v>0005</v>
          </cell>
          <cell r="D25" t="str">
            <v>IMPUESTO DE TIMBRE NACIONAL</v>
          </cell>
          <cell r="E25">
            <v>138600</v>
          </cell>
          <cell r="F25">
            <v>371608</v>
          </cell>
          <cell r="G25">
            <v>168.11544011544009</v>
          </cell>
          <cell r="H25">
            <v>0.40330088291690069</v>
          </cell>
          <cell r="I25">
            <v>0.93372147443872999</v>
          </cell>
          <cell r="M25" t="str">
            <v xml:space="preserve">NUMERAL </v>
          </cell>
          <cell r="N25" t="str">
            <v>0005</v>
          </cell>
          <cell r="O25" t="str">
            <v>IMPUESTO DE TIMBRE NACIONAL</v>
          </cell>
          <cell r="P25">
            <v>138600</v>
          </cell>
          <cell r="Q25">
            <v>310100</v>
          </cell>
          <cell r="R25">
            <v>371608</v>
          </cell>
          <cell r="S25">
            <v>168.11544011544009</v>
          </cell>
          <cell r="T25">
            <v>19.834891970332148</v>
          </cell>
        </row>
        <row r="26">
          <cell r="D26" t="str">
            <v>OTROS IMPUESTOS INDIRECTOS</v>
          </cell>
          <cell r="E26">
            <v>23742</v>
          </cell>
          <cell r="F26">
            <v>30980</v>
          </cell>
          <cell r="G26">
            <v>30.486058461797661</v>
          </cell>
          <cell r="H26">
            <v>6.9084917476284674E-2</v>
          </cell>
          <cell r="I26">
            <v>7.7841949791478793E-2</v>
          </cell>
          <cell r="O26" t="str">
            <v>OTROS IMPUESTOS INDIRECTOS</v>
          </cell>
          <cell r="P26">
            <v>23742</v>
          </cell>
          <cell r="Q26">
            <v>22877</v>
          </cell>
          <cell r="R26">
            <v>30980</v>
          </cell>
          <cell r="S26">
            <v>30.486058461797661</v>
          </cell>
          <cell r="T26">
            <v>35.419854001835915</v>
          </cell>
        </row>
        <row r="27">
          <cell r="B27" t="str">
            <v xml:space="preserve">NUMERAL </v>
          </cell>
          <cell r="C27" t="str">
            <v>0004</v>
          </cell>
          <cell r="D27" t="str">
            <v>IMPUESTO 5% PASAJES INTERNACIONALES</v>
          </cell>
          <cell r="E27">
            <v>8559.2999999999993</v>
          </cell>
          <cell r="H27">
            <v>2.4906011884203664E-2</v>
          </cell>
          <cell r="I27">
            <v>0</v>
          </cell>
          <cell r="M27" t="str">
            <v xml:space="preserve">NUMERAL </v>
          </cell>
          <cell r="N27" t="str">
            <v>0004</v>
          </cell>
          <cell r="O27" t="str">
            <v>IMPUESTO 5% PASAJES INTERNACIONALES</v>
          </cell>
          <cell r="P27">
            <v>8559.2999999999993</v>
          </cell>
        </row>
        <row r="28">
          <cell r="B28" t="str">
            <v xml:space="preserve">NUMERAL </v>
          </cell>
          <cell r="C28" t="str">
            <v>0006</v>
          </cell>
          <cell r="D28" t="str">
            <v>IMPUESTO DE TIMBRE NACIONAL SOBRE SALIDAS AL EXT.</v>
          </cell>
          <cell r="E28">
            <v>13405.7</v>
          </cell>
          <cell r="F28">
            <v>27666</v>
          </cell>
          <cell r="G28">
            <v>106.37490022900704</v>
          </cell>
          <cell r="H28">
            <v>3.9008157619906898E-2</v>
          </cell>
          <cell r="I28">
            <v>6.9515022044256053E-2</v>
          </cell>
          <cell r="M28" t="str">
            <v xml:space="preserve">NUMERAL </v>
          </cell>
          <cell r="N28" t="str">
            <v>0006</v>
          </cell>
          <cell r="O28" t="str">
            <v>IMPUESTO DE TIMBRE NACIONAL SOBRE SALIDAS AL EXT.</v>
          </cell>
          <cell r="P28">
            <v>13405.7</v>
          </cell>
          <cell r="Q28">
            <v>21100</v>
          </cell>
          <cell r="R28">
            <v>27666</v>
          </cell>
          <cell r="S28">
            <v>106.37490022900704</v>
          </cell>
          <cell r="T28">
            <v>31.118483412322284</v>
          </cell>
        </row>
        <row r="29">
          <cell r="B29" t="str">
            <v xml:space="preserve">NUMERAL </v>
          </cell>
          <cell r="C29" t="str">
            <v>0007</v>
          </cell>
          <cell r="D29" t="str">
            <v>IMPUESTO AL ORO Y AL PLATINO</v>
          </cell>
          <cell r="E29">
            <v>1777</v>
          </cell>
          <cell r="F29">
            <v>3314</v>
          </cell>
          <cell r="G29">
            <v>86.494091164884651</v>
          </cell>
          <cell r="H29">
            <v>5.1707479721741162E-3</v>
          </cell>
          <cell r="I29">
            <v>8.3269277472227485E-3</v>
          </cell>
          <cell r="M29" t="str">
            <v xml:space="preserve">NUMERAL </v>
          </cell>
          <cell r="N29" t="str">
            <v>0007</v>
          </cell>
          <cell r="O29" t="str">
            <v>IMPUESTO AL ORO Y AL PLATINO</v>
          </cell>
          <cell r="P29">
            <v>1777</v>
          </cell>
          <cell r="Q29">
            <v>1777</v>
          </cell>
          <cell r="R29">
            <v>3314</v>
          </cell>
          <cell r="S29">
            <v>86.494091164884651</v>
          </cell>
          <cell r="T29">
            <v>86.494091164884651</v>
          </cell>
        </row>
        <row r="30">
          <cell r="B30" t="str">
            <v xml:space="preserve">NUMERAL </v>
          </cell>
          <cell r="C30" t="str">
            <v>0008</v>
          </cell>
          <cell r="D30" t="str">
            <v>OTROS</v>
          </cell>
          <cell r="E30">
            <v>0</v>
          </cell>
          <cell r="G30" t="e">
            <v>#DIV/0!</v>
          </cell>
          <cell r="H30">
            <v>0</v>
          </cell>
          <cell r="I30">
            <v>0</v>
          </cell>
          <cell r="M30" t="str">
            <v xml:space="preserve">NUMERAL </v>
          </cell>
          <cell r="N30" t="str">
            <v>0008</v>
          </cell>
          <cell r="O30" t="str">
            <v>OTROS</v>
          </cell>
          <cell r="P30">
            <v>0</v>
          </cell>
          <cell r="S30" t="e">
            <v>#DIV/0!</v>
          </cell>
          <cell r="T30" t="e">
            <v>#DIV/0!</v>
          </cell>
        </row>
        <row r="31">
          <cell r="H31">
            <v>0</v>
          </cell>
          <cell r="I31">
            <v>0</v>
          </cell>
        </row>
        <row r="32">
          <cell r="B32" t="str">
            <v>1.2</v>
          </cell>
          <cell r="C32" t="str">
            <v>INGRESOS NO TRIBUTARIOS</v>
          </cell>
          <cell r="E32">
            <v>364505.12584699999</v>
          </cell>
          <cell r="F32">
            <v>444356.99999953806</v>
          </cell>
          <cell r="G32">
            <v>21.906927637021955</v>
          </cell>
          <cell r="H32">
            <v>1.0606438606192721</v>
          </cell>
          <cell r="I32">
            <v>1.1165143732555256</v>
          </cell>
          <cell r="M32" t="str">
            <v>1.2</v>
          </cell>
          <cell r="N32" t="str">
            <v>INGRESOS NO TRIBUTARIOS</v>
          </cell>
          <cell r="P32">
            <v>364505.12584699999</v>
          </cell>
          <cell r="Q32">
            <v>575100</v>
          </cell>
          <cell r="R32">
            <v>444356.99999953806</v>
          </cell>
          <cell r="S32">
            <v>21.906927637021955</v>
          </cell>
          <cell r="T32">
            <v>-22.733959311504425</v>
          </cell>
        </row>
        <row r="33">
          <cell r="C33" t="str">
            <v>1.2.1.</v>
          </cell>
          <cell r="D33" t="str">
            <v>TASAS Y MULTAS</v>
          </cell>
          <cell r="E33">
            <v>364505.12584699999</v>
          </cell>
          <cell r="F33">
            <v>444356.99999953806</v>
          </cell>
          <cell r="G33">
            <v>21.906927637021955</v>
          </cell>
          <cell r="H33">
            <v>1.0606438606192721</v>
          </cell>
          <cell r="I33">
            <v>1.1165143732555256</v>
          </cell>
          <cell r="N33" t="str">
            <v>1.2.1.</v>
          </cell>
          <cell r="O33" t="str">
            <v>TASAS Y MULTAS</v>
          </cell>
          <cell r="P33">
            <v>364505.12584699999</v>
          </cell>
          <cell r="Q33">
            <v>575100</v>
          </cell>
          <cell r="R33">
            <v>444356.99999953806</v>
          </cell>
          <cell r="S33">
            <v>21.906927637021955</v>
          </cell>
          <cell r="T33">
            <v>-22.733959311504425</v>
          </cell>
        </row>
        <row r="34">
          <cell r="B34" t="str">
            <v xml:space="preserve">NUMERAL </v>
          </cell>
          <cell r="C34" t="str">
            <v>0002</v>
          </cell>
          <cell r="D34" t="str">
            <v>OTRAS TASAS, MULTAS Y CONTRIBUCIONES NO ESPECIFICADAS</v>
          </cell>
          <cell r="E34">
            <v>11595.076499999999</v>
          </cell>
          <cell r="F34">
            <v>60326</v>
          </cell>
          <cell r="G34">
            <v>420.27254843898618</v>
          </cell>
          <cell r="H34">
            <v>3.3739571355981289E-2</v>
          </cell>
          <cell r="I34">
            <v>0.15157822669853938</v>
          </cell>
          <cell r="M34" t="str">
            <v xml:space="preserve">NUMERAL </v>
          </cell>
          <cell r="N34" t="str">
            <v>0002</v>
          </cell>
          <cell r="O34" t="str">
            <v>OTRAS TASAS, MULTAS Y CONTRIBUCIONES NO ESPECIFICADAS</v>
          </cell>
          <cell r="P34">
            <v>11595.076499999999</v>
          </cell>
          <cell r="Q34">
            <v>11500</v>
          </cell>
          <cell r="R34">
            <v>60326</v>
          </cell>
          <cell r="S34">
            <v>420.27254843898618</v>
          </cell>
          <cell r="T34">
            <v>424.57391304347823</v>
          </cell>
        </row>
        <row r="35">
          <cell r="B35" t="str">
            <v xml:space="preserve">NUMERAL </v>
          </cell>
          <cell r="C35" t="str">
            <v>0003</v>
          </cell>
          <cell r="D35" t="str">
            <v>CONTRIBUCION ESPECIAL POR EXPLOTACION O EXPORTACION</v>
          </cell>
          <cell r="H35">
            <v>0</v>
          </cell>
          <cell r="I35">
            <v>0</v>
          </cell>
          <cell r="M35" t="str">
            <v xml:space="preserve">NUMERAL </v>
          </cell>
          <cell r="N35" t="str">
            <v>0003</v>
          </cell>
          <cell r="O35" t="str">
            <v>CONTRIBUCION ESPECIAL POR EXPLOTACION O EXPORTACION</v>
          </cell>
        </row>
        <row r="36">
          <cell r="D36" t="str">
            <v>DE PETROLEO CRUDO, GAS LIBRE, CARBON Y FERRONIQUEL</v>
          </cell>
          <cell r="E36">
            <v>164620</v>
          </cell>
          <cell r="F36">
            <v>34844.999999538064</v>
          </cell>
          <cell r="G36">
            <v>-78.833070101118906</v>
          </cell>
          <cell r="H36">
            <v>0.47901436757417171</v>
          </cell>
          <cell r="I36">
            <v>8.7553348626472599E-2</v>
          </cell>
          <cell r="O36" t="str">
            <v>DE PETROLEO CRUDO, GAS LIBRE, CARBON Y FERRONIQUEL</v>
          </cell>
          <cell r="P36">
            <v>164620</v>
          </cell>
          <cell r="Q36">
            <v>75600</v>
          </cell>
          <cell r="R36">
            <v>34844.999999538064</v>
          </cell>
          <cell r="S36">
            <v>-78.833070101118906</v>
          </cell>
          <cell r="T36">
            <v>-53.908730159341189</v>
          </cell>
        </row>
        <row r="37">
          <cell r="B37" t="str">
            <v xml:space="preserve">NUMERAL </v>
          </cell>
          <cell r="C37" t="str">
            <v>0004</v>
          </cell>
          <cell r="D37" t="str">
            <v>CONTRIBUCION ESPECIAL DEL 5% SOBRE LOS CONTRATOS DE</v>
          </cell>
          <cell r="E37">
            <v>0</v>
          </cell>
          <cell r="H37">
            <v>0</v>
          </cell>
          <cell r="I37">
            <v>0</v>
          </cell>
          <cell r="M37" t="str">
            <v xml:space="preserve">NUMERAL </v>
          </cell>
          <cell r="N37" t="str">
            <v>0004</v>
          </cell>
          <cell r="O37" t="str">
            <v>CONTRIBUCION ESPECIAL DEL 5% SOBRE LOS CONTRATOS DE</v>
          </cell>
          <cell r="P37">
            <v>0</v>
          </cell>
        </row>
        <row r="38">
          <cell r="D38" t="str">
            <v>OBRAS PUBLICAS DEL ORDEN NACIONAL, LEY 104 DE 1993</v>
          </cell>
          <cell r="E38">
            <v>28326.2441</v>
          </cell>
          <cell r="H38">
            <v>8.2424237050863283E-2</v>
          </cell>
          <cell r="I38">
            <v>0</v>
          </cell>
          <cell r="O38" t="str">
            <v>OBRAS PUBLICAS DEL ORDEN NACIONAL, LEY 104 DE 1993</v>
          </cell>
          <cell r="P38">
            <v>28326.2441</v>
          </cell>
          <cell r="Q38">
            <v>28300</v>
          </cell>
        </row>
        <row r="39">
          <cell r="B39" t="str">
            <v xml:space="preserve">NUMERAL </v>
          </cell>
          <cell r="C39" t="str">
            <v>0005</v>
          </cell>
          <cell r="D39" t="str">
            <v>FONDO DE RECURSOS DEL SUPERAVIT DE LA NACION</v>
          </cell>
          <cell r="E39">
            <v>138439.12584699999</v>
          </cell>
          <cell r="F39">
            <v>151520</v>
          </cell>
          <cell r="G39">
            <v>9.4488274705351039</v>
          </cell>
          <cell r="H39">
            <v>0.40283276828527437</v>
          </cell>
          <cell r="I39">
            <v>0.38071698619770394</v>
          </cell>
          <cell r="M39" t="str">
            <v xml:space="preserve">NUMERAL </v>
          </cell>
          <cell r="N39" t="str">
            <v>0005</v>
          </cell>
          <cell r="O39" t="str">
            <v>FONDO DE RECURSOS DEL SUPERAVIT DE LA NACION</v>
          </cell>
          <cell r="P39">
            <v>138439.12584699999</v>
          </cell>
          <cell r="Q39">
            <v>138400</v>
          </cell>
          <cell r="R39">
            <v>151520</v>
          </cell>
          <cell r="S39">
            <v>9.4488274705351039</v>
          </cell>
          <cell r="T39">
            <v>9.479768786127174</v>
          </cell>
        </row>
        <row r="40">
          <cell r="B40" t="str">
            <v xml:space="preserve">NUMERAL </v>
          </cell>
          <cell r="C40" t="str">
            <v>0006</v>
          </cell>
          <cell r="D40" t="str">
            <v>CONCESION SOCIEDADES PORTUARIAS</v>
          </cell>
          <cell r="E40">
            <v>21524.679400000001</v>
          </cell>
          <cell r="F40">
            <v>17764</v>
          </cell>
          <cell r="G40">
            <v>-17.47147695031407</v>
          </cell>
          <cell r="H40">
            <v>6.2632916352981433E-2</v>
          </cell>
          <cell r="I40">
            <v>4.4634744870749817E-2</v>
          </cell>
          <cell r="M40" t="str">
            <v xml:space="preserve">NUMERAL </v>
          </cell>
          <cell r="N40" t="str">
            <v>0006</v>
          </cell>
          <cell r="O40" t="str">
            <v>CONCESION SOCIEDADES PORTUARIAS</v>
          </cell>
          <cell r="P40">
            <v>21524.679400000001</v>
          </cell>
          <cell r="Q40">
            <v>21300</v>
          </cell>
          <cell r="R40">
            <v>17764</v>
          </cell>
          <cell r="S40">
            <v>-17.47147695031407</v>
          </cell>
          <cell r="T40">
            <v>-16.600938967136148</v>
          </cell>
        </row>
        <row r="41">
          <cell r="B41" t="str">
            <v xml:space="preserve">NUMERAL </v>
          </cell>
          <cell r="C41" t="str">
            <v>0007</v>
          </cell>
          <cell r="D41" t="str">
            <v xml:space="preserve"> CONCESION LARGA DISTANCIA</v>
          </cell>
          <cell r="F41">
            <v>179902</v>
          </cell>
          <cell r="H41">
            <v>0</v>
          </cell>
          <cell r="I41">
            <v>0.45203106686206002</v>
          </cell>
          <cell r="M41" t="str">
            <v xml:space="preserve">NUMERAL </v>
          </cell>
          <cell r="N41" t="str">
            <v>0007</v>
          </cell>
          <cell r="O41" t="str">
            <v xml:space="preserve"> CONCESION LARGA DISTANCIA</v>
          </cell>
          <cell r="Q41">
            <v>300000</v>
          </cell>
          <cell r="R41">
            <v>179902</v>
          </cell>
          <cell r="T41">
            <v>-40.032666666666671</v>
          </cell>
        </row>
        <row r="42">
          <cell r="H42">
            <v>0</v>
          </cell>
          <cell r="I42">
            <v>0</v>
          </cell>
        </row>
        <row r="43">
          <cell r="A43" t="str">
            <v>2.</v>
          </cell>
          <cell r="B43" t="str">
            <v>RECURSOS DE CAPITAL</v>
          </cell>
          <cell r="E43">
            <v>16847606.002560999</v>
          </cell>
          <cell r="F43">
            <v>19182007.865153998</v>
          </cell>
          <cell r="G43">
            <v>13.855985605540312</v>
          </cell>
          <cell r="H43">
            <v>49.023480345374651</v>
          </cell>
          <cell r="I43">
            <v>48.197704749485766</v>
          </cell>
          <cell r="L43" t="str">
            <v>2.</v>
          </cell>
          <cell r="M43" t="str">
            <v>RECURSOS DE CAPITAL</v>
          </cell>
          <cell r="P43">
            <v>16847606.002560999</v>
          </cell>
          <cell r="Q43">
            <v>16847606.002560999</v>
          </cell>
          <cell r="R43">
            <v>19182007.865153998</v>
          </cell>
          <cell r="S43">
            <v>13.855985605540312</v>
          </cell>
          <cell r="T43">
            <v>13.855985605540312</v>
          </cell>
        </row>
        <row r="44">
          <cell r="H44">
            <v>0</v>
          </cell>
          <cell r="I44">
            <v>0</v>
          </cell>
        </row>
        <row r="45">
          <cell r="B45" t="str">
            <v>2.5. RECURSOS DEL CREDITO EXTERNO</v>
          </cell>
          <cell r="E45">
            <v>3352906.6945369998</v>
          </cell>
          <cell r="F45">
            <v>5299805.9730000002</v>
          </cell>
          <cell r="G45">
            <v>58.066014232819143</v>
          </cell>
          <cell r="H45">
            <v>9.7563508675668036</v>
          </cell>
          <cell r="I45">
            <v>13.316566509194494</v>
          </cell>
          <cell r="M45" t="str">
            <v>2.5. RECURSOS DEL CREDITO EXTERNO</v>
          </cell>
          <cell r="P45">
            <v>3352906.6945369998</v>
          </cell>
          <cell r="Q45">
            <v>3352906.6945369998</v>
          </cell>
          <cell r="R45">
            <v>5299805.9730000002</v>
          </cell>
          <cell r="S45">
            <v>58.066014232819143</v>
          </cell>
          <cell r="T45">
            <v>58.066014232819143</v>
          </cell>
        </row>
        <row r="46">
          <cell r="B46" t="str">
            <v>2.6. RECURSOS DEL CREDITO INTERNO</v>
          </cell>
          <cell r="E46">
            <v>10983664.808024</v>
          </cell>
          <cell r="F46">
            <v>9735498.8921539988</v>
          </cell>
          <cell r="G46">
            <v>-11.363838369850532</v>
          </cell>
          <cell r="H46">
            <v>31.960474132318691</v>
          </cell>
          <cell r="I46">
            <v>24.461917881150715</v>
          </cell>
          <cell r="M46" t="str">
            <v>2.6. RECURSOS DEL CREDITO INTERNO</v>
          </cell>
          <cell r="P46">
            <v>10983664.808024</v>
          </cell>
          <cell r="Q46">
            <v>10983664.808024</v>
          </cell>
          <cell r="R46">
            <v>9735498.8921539988</v>
          </cell>
          <cell r="S46">
            <v>-11.363838369850532</v>
          </cell>
          <cell r="T46">
            <v>-11.363838369850532</v>
          </cell>
        </row>
        <row r="47">
          <cell r="B47" t="str">
            <v>2.7. OTROS RECURSOS DE CAPITAL</v>
          </cell>
          <cell r="E47">
            <v>2511034.5</v>
          </cell>
          <cell r="F47">
            <v>4146703</v>
          </cell>
          <cell r="G47">
            <v>65.13922847336427</v>
          </cell>
          <cell r="H47">
            <v>7.3066553454891654</v>
          </cell>
          <cell r="I47">
            <v>10.419220359140558</v>
          </cell>
          <cell r="M47" t="str">
            <v>2.7. OTROS RECURSOS DE CAPITAL</v>
          </cell>
          <cell r="P47">
            <v>2511034.5</v>
          </cell>
          <cell r="Q47">
            <v>2511034.5</v>
          </cell>
          <cell r="R47">
            <v>4146703</v>
          </cell>
          <cell r="S47">
            <v>65.13922847336427</v>
          </cell>
          <cell r="T47">
            <v>65.13922847336427</v>
          </cell>
        </row>
        <row r="48">
          <cell r="B48" t="str">
            <v>NUMERAL 0001</v>
          </cell>
          <cell r="D48" t="str">
            <v>RECUPERACION DE CARTERA</v>
          </cell>
          <cell r="E48">
            <v>141600</v>
          </cell>
          <cell r="F48">
            <v>214023</v>
          </cell>
          <cell r="G48">
            <v>51.146186440677965</v>
          </cell>
          <cell r="H48">
            <v>0.41203033925709337</v>
          </cell>
          <cell r="I48">
            <v>0.53776525565596089</v>
          </cell>
          <cell r="M48" t="str">
            <v>NUMERAL 0001</v>
          </cell>
          <cell r="O48" t="str">
            <v>RECUPERACION DE CARTERA</v>
          </cell>
          <cell r="P48">
            <v>141600</v>
          </cell>
          <cell r="Q48">
            <v>141600</v>
          </cell>
          <cell r="R48">
            <v>214023</v>
          </cell>
          <cell r="S48">
            <v>51.146186440677965</v>
          </cell>
          <cell r="T48">
            <v>51.146186440677965</v>
          </cell>
        </row>
        <row r="49">
          <cell r="B49" t="str">
            <v>NUMERAL 0002</v>
          </cell>
          <cell r="D49" t="str">
            <v>RENDIMIENTOS FINANCIEROS</v>
          </cell>
          <cell r="E49">
            <v>320600</v>
          </cell>
          <cell r="F49">
            <v>179500</v>
          </cell>
          <cell r="G49">
            <v>-44.011228945726764</v>
          </cell>
          <cell r="H49">
            <v>0.93288790088858853</v>
          </cell>
          <cell r="I49">
            <v>0.45102098087703174</v>
          </cell>
          <cell r="M49" t="str">
            <v>NUMERAL 0002</v>
          </cell>
          <cell r="O49" t="str">
            <v>RENDIMIENTOS FINANCIEROS</v>
          </cell>
          <cell r="P49">
            <v>320600</v>
          </cell>
          <cell r="Q49">
            <v>320600</v>
          </cell>
          <cell r="R49">
            <v>179500</v>
          </cell>
          <cell r="S49">
            <v>-44.011228945726764</v>
          </cell>
          <cell r="T49">
            <v>-44.011228945726764</v>
          </cell>
        </row>
        <row r="50">
          <cell r="B50" t="str">
            <v>NUMERAL 0003</v>
          </cell>
          <cell r="D50" t="str">
            <v>DONACIONES</v>
          </cell>
          <cell r="E50">
            <v>13171.37456</v>
          </cell>
          <cell r="F50">
            <v>2270</v>
          </cell>
          <cell r="G50">
            <v>-82.765656009102216</v>
          </cell>
          <cell r="H50">
            <v>3.832631305394809E-2</v>
          </cell>
          <cell r="I50">
            <v>5.7037193681942176E-3</v>
          </cell>
          <cell r="M50" t="str">
            <v>NUMERAL 0003</v>
          </cell>
          <cell r="O50" t="str">
            <v>DONACIONES</v>
          </cell>
          <cell r="P50">
            <v>13171.37456</v>
          </cell>
          <cell r="Q50">
            <v>13171.37456</v>
          </cell>
          <cell r="R50">
            <v>2270</v>
          </cell>
          <cell r="S50">
            <v>-82.765656009102216</v>
          </cell>
          <cell r="T50">
            <v>-82.765656009102216</v>
          </cell>
        </row>
        <row r="51">
          <cell r="B51" t="str">
            <v>NUMERAL 0004</v>
          </cell>
          <cell r="D51" t="str">
            <v>DIFERENCIAL CAMBIARIO</v>
          </cell>
          <cell r="F51">
            <v>0</v>
          </cell>
          <cell r="H51">
            <v>0</v>
          </cell>
          <cell r="I51">
            <v>0</v>
          </cell>
          <cell r="M51" t="str">
            <v>NUMERAL 0004</v>
          </cell>
          <cell r="O51" t="str">
            <v>DIFERENCIAL CAMBIARIO</v>
          </cell>
          <cell r="R51">
            <v>0</v>
          </cell>
        </row>
        <row r="52">
          <cell r="B52" t="str">
            <v>NUMERAL 0005</v>
          </cell>
          <cell r="D52" t="str">
            <v>ENAJENACION DE ACTIVOS</v>
          </cell>
          <cell r="E52">
            <v>995800</v>
          </cell>
          <cell r="F52">
            <v>2162600</v>
          </cell>
          <cell r="G52">
            <v>117.17212291624826</v>
          </cell>
          <cell r="H52">
            <v>2.8975975411879489</v>
          </cell>
          <cell r="I52">
            <v>5.4338605751792137</v>
          </cell>
          <cell r="M52" t="str">
            <v>NUMERAL 0005</v>
          </cell>
          <cell r="O52" t="str">
            <v>ENAJENACION DE ACTIVOS</v>
          </cell>
          <cell r="P52">
            <v>995800</v>
          </cell>
          <cell r="Q52">
            <v>995800</v>
          </cell>
          <cell r="R52">
            <v>2162600</v>
          </cell>
          <cell r="S52">
            <v>117.17212291624826</v>
          </cell>
          <cell r="T52">
            <v>117.17212291624826</v>
          </cell>
        </row>
        <row r="53">
          <cell r="B53" t="str">
            <v>NUMERAL 0006</v>
          </cell>
          <cell r="C53" t="str">
            <v>0009</v>
          </cell>
          <cell r="D53" t="str">
            <v>REINTEGROS Y OTROS RECURSOS NO APROPIADOS</v>
          </cell>
          <cell r="E53">
            <v>234963.12544</v>
          </cell>
          <cell r="F53">
            <v>190000</v>
          </cell>
          <cell r="G53">
            <v>-19.136247594511058</v>
          </cell>
          <cell r="H53">
            <v>0.68370011502789674</v>
          </cell>
          <cell r="I53">
            <v>0.47740382376956003</v>
          </cell>
          <cell r="M53" t="str">
            <v>NUMERAL 0006</v>
          </cell>
          <cell r="N53" t="str">
            <v>0009</v>
          </cell>
          <cell r="O53" t="str">
            <v>REINTEGROS Y OTROS RECURSOS NO APROPIADOS</v>
          </cell>
          <cell r="P53">
            <v>234963.12544</v>
          </cell>
          <cell r="Q53">
            <v>234963.12544</v>
          </cell>
          <cell r="R53">
            <v>190000</v>
          </cell>
          <cell r="S53">
            <v>-19.136247594511058</v>
          </cell>
          <cell r="T53">
            <v>-19.136247594511058</v>
          </cell>
        </row>
        <row r="54">
          <cell r="B54" t="str">
            <v>NUMERAL 0010</v>
          </cell>
          <cell r="D54" t="str">
            <v>SUPERAVIT DE LA NACION</v>
          </cell>
          <cell r="F54">
            <v>335010</v>
          </cell>
          <cell r="H54">
            <v>0</v>
          </cell>
          <cell r="I54">
            <v>0.84176344737389652</v>
          </cell>
          <cell r="M54" t="str">
            <v>NUMERAL 0010</v>
          </cell>
          <cell r="O54" t="str">
            <v>SUPERAVIT DE LA NACION</v>
          </cell>
          <cell r="R54">
            <v>335010</v>
          </cell>
        </row>
        <row r="55">
          <cell r="B55" t="str">
            <v>NUMERAL 0011</v>
          </cell>
          <cell r="D55" t="str">
            <v xml:space="preserve">EXCEDENTES FINANCIEROS ENTIDADES DESCENTRALIZADAS </v>
          </cell>
          <cell r="E55">
            <v>804900</v>
          </cell>
          <cell r="F55">
            <v>1063300</v>
          </cell>
          <cell r="G55">
            <v>32.103366877873029</v>
          </cell>
          <cell r="H55">
            <v>2.3421131360736895</v>
          </cell>
          <cell r="I55">
            <v>2.6717025569167014</v>
          </cell>
          <cell r="M55" t="str">
            <v>NUMERAL 0011</v>
          </cell>
          <cell r="O55" t="str">
            <v xml:space="preserve">EXCEDENTES FINANCIEROS ENTIDADES DESCENTRALIZADAS </v>
          </cell>
          <cell r="P55">
            <v>804900</v>
          </cell>
          <cell r="Q55">
            <v>804900</v>
          </cell>
          <cell r="R55">
            <v>1063300</v>
          </cell>
          <cell r="S55">
            <v>32.103366877873029</v>
          </cell>
          <cell r="T55">
            <v>32.103366877873029</v>
          </cell>
        </row>
        <row r="56">
          <cell r="D56" t="str">
            <v>DEL ORDEN NACIONAL</v>
          </cell>
          <cell r="F56">
            <v>0</v>
          </cell>
          <cell r="H56">
            <v>0</v>
          </cell>
          <cell r="I56">
            <v>0</v>
          </cell>
          <cell r="O56" t="str">
            <v>DEL ORDEN NACIONAL</v>
          </cell>
          <cell r="R56">
            <v>0</v>
          </cell>
        </row>
        <row r="57">
          <cell r="H57">
            <v>0</v>
          </cell>
          <cell r="I57">
            <v>0</v>
          </cell>
        </row>
        <row r="58">
          <cell r="A58">
            <v>3</v>
          </cell>
          <cell r="B58" t="str">
            <v>RENTAS PARAFISCALES</v>
          </cell>
          <cell r="E58">
            <v>742831.93553000002</v>
          </cell>
          <cell r="F58">
            <v>495721.437148</v>
          </cell>
          <cell r="G58">
            <v>-33.266003595509154</v>
          </cell>
          <cell r="H58">
            <v>2.1615063164366468</v>
          </cell>
          <cell r="I58">
            <v>1.2455753137841938</v>
          </cell>
          <cell r="L58">
            <v>3</v>
          </cell>
          <cell r="M58" t="str">
            <v>RENTAS PARAFISCALES</v>
          </cell>
          <cell r="P58">
            <v>742831.93553000002</v>
          </cell>
          <cell r="Q58">
            <v>742831.93553000002</v>
          </cell>
          <cell r="R58">
            <v>495721.437148</v>
          </cell>
          <cell r="S58">
            <v>-33.266003595509154</v>
          </cell>
          <cell r="T58">
            <v>-33.266003595509154</v>
          </cell>
        </row>
        <row r="59">
          <cell r="B59" t="str">
            <v xml:space="preserve">NUMERAL </v>
          </cell>
          <cell r="C59" t="str">
            <v>0001</v>
          </cell>
          <cell r="D59" t="str">
            <v>FONDO DE PRESTACIONES SOCIALES DEL MAGISTERIO</v>
          </cell>
          <cell r="E59">
            <v>742831.93553000002</v>
          </cell>
          <cell r="F59">
            <v>495721.437148</v>
          </cell>
          <cell r="G59">
            <v>-33.266003595509154</v>
          </cell>
          <cell r="H59">
            <v>2.1615063164366468</v>
          </cell>
          <cell r="I59">
            <v>1.2455753137841938</v>
          </cell>
          <cell r="M59" t="str">
            <v xml:space="preserve">NUMERAL </v>
          </cell>
          <cell r="N59" t="str">
            <v>0001</v>
          </cell>
          <cell r="O59" t="str">
            <v>FONDO DE PRESTACIONES SOCIALES DEL MAGISTERIO</v>
          </cell>
          <cell r="P59">
            <v>742831.93553000002</v>
          </cell>
          <cell r="Q59">
            <v>742831.93553000002</v>
          </cell>
          <cell r="R59">
            <v>495721.437148</v>
          </cell>
          <cell r="S59">
            <v>-33.266003595509154</v>
          </cell>
          <cell r="T59">
            <v>-33.266003595509154</v>
          </cell>
        </row>
        <row r="60">
          <cell r="H60">
            <v>0</v>
          </cell>
          <cell r="I60">
            <v>0</v>
          </cell>
        </row>
        <row r="61">
          <cell r="A61">
            <v>4</v>
          </cell>
          <cell r="B61" t="str">
            <v>FONDOS ESPECIALES</v>
          </cell>
          <cell r="E61">
            <v>1802005.268379</v>
          </cell>
          <cell r="F61">
            <v>2306878.6946720001</v>
          </cell>
          <cell r="G61">
            <v>28.017311333787642</v>
          </cell>
          <cell r="H61">
            <v>5.2435087717038771</v>
          </cell>
          <cell r="I61">
            <v>5.7963826832049703</v>
          </cell>
          <cell r="L61">
            <v>4</v>
          </cell>
          <cell r="M61" t="str">
            <v>FONDOS ESPECIALES</v>
          </cell>
          <cell r="P61">
            <v>1802005.268379</v>
          </cell>
          <cell r="Q61">
            <v>1802005.268379</v>
          </cell>
          <cell r="R61">
            <v>2306878.6946720001</v>
          </cell>
          <cell r="S61">
            <v>28.017311333787642</v>
          </cell>
          <cell r="T61">
            <v>28.017311333787642</v>
          </cell>
        </row>
        <row r="62">
          <cell r="B62" t="str">
            <v xml:space="preserve">NUMERAL </v>
          </cell>
          <cell r="C62" t="str">
            <v>0002</v>
          </cell>
          <cell r="D62" t="str">
            <v>CONTRIB. ENTIDADES FISCALIZADAS POR LA CONTRALORIA</v>
          </cell>
          <cell r="E62">
            <v>105196.789244</v>
          </cell>
          <cell r="F62">
            <v>121624.162707</v>
          </cell>
          <cell r="G62">
            <v>15.615850617738269</v>
          </cell>
          <cell r="H62">
            <v>0.30610359294464884</v>
          </cell>
          <cell r="I62">
            <v>0.30559915967943652</v>
          </cell>
          <cell r="M62" t="str">
            <v xml:space="preserve">NUMERAL </v>
          </cell>
          <cell r="N62" t="str">
            <v>0002</v>
          </cell>
          <cell r="O62" t="str">
            <v>CONTRIB. ENTIDADES FISCALIZADAS POR LA CONTRALORIA</v>
          </cell>
          <cell r="P62">
            <v>105196.789244</v>
          </cell>
          <cell r="Q62">
            <v>105196.789244</v>
          </cell>
          <cell r="R62">
            <v>121624.162707</v>
          </cell>
          <cell r="S62">
            <v>15.615850617738269</v>
          </cell>
          <cell r="T62">
            <v>15.615850617738269</v>
          </cell>
        </row>
        <row r="63">
          <cell r="B63" t="str">
            <v xml:space="preserve">NUMERAL </v>
          </cell>
          <cell r="C63" t="str">
            <v>0003</v>
          </cell>
          <cell r="D63" t="str">
            <v>CONTRIB. SUPERINTENDENCIA DEL SUBSIDIO FAMILIAR</v>
          </cell>
          <cell r="E63">
            <v>3085.2217500000002</v>
          </cell>
          <cell r="F63">
            <v>4062.721</v>
          </cell>
          <cell r="G63">
            <v>31.683273657720058</v>
          </cell>
          <cell r="H63">
            <v>8.9774361888125959E-3</v>
          </cell>
          <cell r="I63">
            <v>1.0208202843731005E-2</v>
          </cell>
          <cell r="M63" t="str">
            <v xml:space="preserve">NUMERAL </v>
          </cell>
          <cell r="N63" t="str">
            <v>0003</v>
          </cell>
          <cell r="O63" t="str">
            <v>CONTRIB. SUPERINTENDENCIA DEL SUBSIDIO FAMILIAR</v>
          </cell>
          <cell r="P63">
            <v>3085.2217500000002</v>
          </cell>
          <cell r="Q63">
            <v>3085.2217500000002</v>
          </cell>
          <cell r="R63">
            <v>4062.721</v>
          </cell>
          <cell r="S63">
            <v>31.683273657720058</v>
          </cell>
          <cell r="T63">
            <v>31.683273657720058</v>
          </cell>
        </row>
        <row r="64">
          <cell r="B64" t="str">
            <v xml:space="preserve">NUMERAL </v>
          </cell>
          <cell r="C64" t="str">
            <v>0004</v>
          </cell>
          <cell r="D64" t="str">
            <v>CONTRIBUCIONES SUPERBANCARIA</v>
          </cell>
          <cell r="E64">
            <v>47355.664632</v>
          </cell>
          <cell r="F64">
            <v>53962.781024000004</v>
          </cell>
          <cell r="G64">
            <v>13.952114162780283</v>
          </cell>
          <cell r="H64">
            <v>0.1377964022886165</v>
          </cell>
          <cell r="I64">
            <v>0.13558967369524769</v>
          </cell>
          <cell r="M64" t="str">
            <v xml:space="preserve">NUMERAL </v>
          </cell>
          <cell r="N64" t="str">
            <v>0004</v>
          </cell>
          <cell r="O64" t="str">
            <v>CONTRIBUCIONES SUPERBANCARIA</v>
          </cell>
          <cell r="P64">
            <v>47355.664632</v>
          </cell>
          <cell r="Q64">
            <v>47355.664632</v>
          </cell>
          <cell r="R64">
            <v>53962.781024000004</v>
          </cell>
          <cell r="S64">
            <v>13.952114162780283</v>
          </cell>
          <cell r="T64">
            <v>13.952114162780283</v>
          </cell>
        </row>
        <row r="65">
          <cell r="B65" t="str">
            <v xml:space="preserve">NUMERAL </v>
          </cell>
          <cell r="C65" t="str">
            <v>0005</v>
          </cell>
          <cell r="D65" t="str">
            <v>SUPERINTENDENCIA INDUSTRIA Y COMERCIO</v>
          </cell>
          <cell r="E65">
            <v>9864.1455929999993</v>
          </cell>
          <cell r="F65">
            <v>11383.514219000001</v>
          </cell>
          <cell r="G65">
            <v>15.402942015355169</v>
          </cell>
          <cell r="H65">
            <v>2.8702876095799093E-2</v>
          </cell>
          <cell r="I65">
            <v>2.8602806400451358E-2</v>
          </cell>
          <cell r="M65" t="str">
            <v xml:space="preserve">NUMERAL </v>
          </cell>
          <cell r="N65" t="str">
            <v>0005</v>
          </cell>
          <cell r="O65" t="str">
            <v>SUPERINTENDENCIA INDUSTRIA Y COMERCIO</v>
          </cell>
          <cell r="P65">
            <v>9864.1455929999993</v>
          </cell>
          <cell r="Q65">
            <v>9864.1455929999993</v>
          </cell>
          <cell r="R65">
            <v>11383.514219000001</v>
          </cell>
          <cell r="S65">
            <v>15.402942015355169</v>
          </cell>
          <cell r="T65">
            <v>15.402942015355169</v>
          </cell>
        </row>
        <row r="66">
          <cell r="B66" t="str">
            <v xml:space="preserve">NUMERAL </v>
          </cell>
          <cell r="C66" t="str">
            <v>0006</v>
          </cell>
          <cell r="D66" t="str">
            <v>SUPERINTENDENCIA NACIONAL DE VALORES</v>
          </cell>
          <cell r="E66">
            <v>1659.725173</v>
          </cell>
          <cell r="F66">
            <v>1892.087</v>
          </cell>
          <cell r="G66">
            <v>14.000018242779277</v>
          </cell>
          <cell r="H66">
            <v>4.8294994781407346E-3</v>
          </cell>
          <cell r="I66">
            <v>4.7541556247614513E-3</v>
          </cell>
          <cell r="M66" t="str">
            <v xml:space="preserve">NUMERAL </v>
          </cell>
          <cell r="N66" t="str">
            <v>0006</v>
          </cell>
          <cell r="O66" t="str">
            <v>SUPERINTENDENCIA NACIONAL DE VALORES</v>
          </cell>
          <cell r="P66">
            <v>1659.725173</v>
          </cell>
          <cell r="Q66">
            <v>1659.725173</v>
          </cell>
          <cell r="R66">
            <v>1892.087</v>
          </cell>
          <cell r="S66">
            <v>14.000018242779277</v>
          </cell>
          <cell r="T66">
            <v>14.000018242779277</v>
          </cell>
        </row>
        <row r="67">
          <cell r="B67" t="str">
            <v xml:space="preserve">NUMERAL </v>
          </cell>
          <cell r="C67" t="str">
            <v>0007</v>
          </cell>
          <cell r="D67" t="str">
            <v>CONTRIB. ENTIDADES CONTROLADAS POR SUPERPUERTOS</v>
          </cell>
          <cell r="E67">
            <v>13025.01237</v>
          </cell>
          <cell r="F67">
            <v>19847.386159999998</v>
          </cell>
          <cell r="G67">
            <v>52.379019660002044</v>
          </cell>
          <cell r="H67">
            <v>3.7900425604794757E-2</v>
          </cell>
          <cell r="I67">
            <v>4.9869568655868661E-2</v>
          </cell>
          <cell r="M67" t="str">
            <v xml:space="preserve">NUMERAL </v>
          </cell>
          <cell r="N67" t="str">
            <v>0007</v>
          </cell>
          <cell r="O67" t="str">
            <v>CONTRIB. ENTIDADES CONTROLADAS POR SUPERPUERTOS</v>
          </cell>
          <cell r="P67">
            <v>13025.01237</v>
          </cell>
          <cell r="Q67">
            <v>13025.01237</v>
          </cell>
          <cell r="R67">
            <v>19847.386159999998</v>
          </cell>
          <cell r="S67">
            <v>52.379019660002044</v>
          </cell>
          <cell r="T67">
            <v>52.379019660002044</v>
          </cell>
        </row>
        <row r="68">
          <cell r="B68" t="str">
            <v xml:space="preserve">NUMERAL </v>
          </cell>
          <cell r="C68" t="str">
            <v>0008</v>
          </cell>
          <cell r="D68" t="str">
            <v>CONTRIBUCION PARA LA DESCENTRALIZACIÓN</v>
          </cell>
          <cell r="E68">
            <v>154000</v>
          </cell>
          <cell r="F68">
            <v>206597.15109500001</v>
          </cell>
          <cell r="G68">
            <v>34.153994217532471</v>
          </cell>
          <cell r="H68">
            <v>0.44811209212988967</v>
          </cell>
          <cell r="I68">
            <v>0.51910668375079239</v>
          </cell>
          <cell r="M68" t="str">
            <v xml:space="preserve">NUMERAL </v>
          </cell>
          <cell r="N68" t="str">
            <v>0008</v>
          </cell>
          <cell r="O68" t="str">
            <v>CONTRIBUCION PARA LA DESCENTRALIZACIÓN</v>
          </cell>
          <cell r="P68">
            <v>154000</v>
          </cell>
          <cell r="Q68">
            <v>154000</v>
          </cell>
          <cell r="R68">
            <v>206597.15109500001</v>
          </cell>
          <cell r="S68">
            <v>34.153994217532471</v>
          </cell>
          <cell r="T68">
            <v>34.153994217532471</v>
          </cell>
        </row>
        <row r="69">
          <cell r="B69" t="str">
            <v xml:space="preserve">NUMERAL </v>
          </cell>
          <cell r="C69" t="str">
            <v>0009</v>
          </cell>
          <cell r="D69" t="str">
            <v>FINANCIACION SECTOR JUSTICIA</v>
          </cell>
          <cell r="E69">
            <v>70045.265759999995</v>
          </cell>
          <cell r="F69">
            <v>101174.95696700001</v>
          </cell>
          <cell r="G69">
            <v>44.442248693382666</v>
          </cell>
          <cell r="H69">
            <v>0.20381902976303717</v>
          </cell>
          <cell r="I69">
            <v>0.25421742803034997</v>
          </cell>
          <cell r="M69" t="str">
            <v xml:space="preserve">NUMERAL </v>
          </cell>
          <cell r="N69" t="str">
            <v>0009</v>
          </cell>
          <cell r="O69" t="str">
            <v>FINANCIACION SECTOR JUSTICIA</v>
          </cell>
          <cell r="P69">
            <v>70045.265759999995</v>
          </cell>
          <cell r="Q69">
            <v>70045.265759999995</v>
          </cell>
          <cell r="R69">
            <v>101174.95696700001</v>
          </cell>
          <cell r="S69">
            <v>44.442248693382666</v>
          </cell>
          <cell r="T69">
            <v>44.442248693382666</v>
          </cell>
        </row>
        <row r="70">
          <cell r="B70" t="str">
            <v xml:space="preserve">NUMERAL </v>
          </cell>
          <cell r="C70" t="str">
            <v>0010</v>
          </cell>
          <cell r="D70" t="str">
            <v>FONDO DE DEFENSA NACIONAL</v>
          </cell>
          <cell r="F70">
            <v>20970</v>
          </cell>
          <cell r="H70">
            <v>0</v>
          </cell>
          <cell r="I70">
            <v>5.2690306233935134E-2</v>
          </cell>
          <cell r="M70" t="str">
            <v xml:space="preserve">NUMERAL </v>
          </cell>
          <cell r="N70" t="str">
            <v>0010</v>
          </cell>
          <cell r="O70" t="str">
            <v>FONDO DE DEFENSA NACIONAL</v>
          </cell>
          <cell r="Q70">
            <v>0</v>
          </cell>
          <cell r="R70">
            <v>20970</v>
          </cell>
        </row>
        <row r="71">
          <cell r="B71" t="str">
            <v xml:space="preserve">NUMERAL </v>
          </cell>
          <cell r="C71" t="str">
            <v>0011</v>
          </cell>
          <cell r="D71" t="str">
            <v>PRODUCTO ELECTRONICO DE IDIOMAS</v>
          </cell>
          <cell r="F71">
            <v>0</v>
          </cell>
          <cell r="H71">
            <v>0</v>
          </cell>
          <cell r="I71">
            <v>0</v>
          </cell>
          <cell r="M71" t="str">
            <v xml:space="preserve">NUMERAL </v>
          </cell>
          <cell r="N71" t="str">
            <v>0011</v>
          </cell>
          <cell r="O71" t="str">
            <v>PRODUCTO ELECTRONICO DE IDIOMAS</v>
          </cell>
          <cell r="Q71">
            <v>0</v>
          </cell>
          <cell r="R71">
            <v>0</v>
          </cell>
        </row>
        <row r="72">
          <cell r="B72" t="str">
            <v xml:space="preserve">NUMERAL </v>
          </cell>
          <cell r="C72" t="str">
            <v>0012</v>
          </cell>
          <cell r="D72" t="str">
            <v>FONDOS DOCENTES Y ADMINISTRATIVOS  U. NUEVA GRANADA</v>
          </cell>
          <cell r="E72">
            <v>20355.799862</v>
          </cell>
          <cell r="F72">
            <v>0</v>
          </cell>
          <cell r="H72">
            <v>5.9231688721676237E-2</v>
          </cell>
          <cell r="I72">
            <v>0</v>
          </cell>
          <cell r="M72" t="str">
            <v xml:space="preserve">NUMERAL </v>
          </cell>
          <cell r="N72" t="str">
            <v>0012</v>
          </cell>
          <cell r="O72" t="str">
            <v>FONDOS DOCENTES Y ADMINISTRATIVOS  U. NUEVA GRANADA</v>
          </cell>
          <cell r="P72">
            <v>20355.799862</v>
          </cell>
          <cell r="Q72">
            <v>20355.799862</v>
          </cell>
          <cell r="R72">
            <v>0</v>
          </cell>
        </row>
        <row r="73">
          <cell r="B73" t="str">
            <v xml:space="preserve">NUMERAL </v>
          </cell>
          <cell r="C73" t="str">
            <v>0013</v>
          </cell>
          <cell r="D73" t="str">
            <v>FONDO DE ESTUPEFACIENTES-MIN SALUD</v>
          </cell>
          <cell r="E73">
            <v>2112.1638280000002</v>
          </cell>
          <cell r="F73">
            <v>3135.5578780000001</v>
          </cell>
          <cell r="G73">
            <v>48.452399214176857</v>
          </cell>
          <cell r="H73">
            <v>6.1460139732867312E-3</v>
          </cell>
          <cell r="I73">
            <v>7.8785648453050944E-3</v>
          </cell>
          <cell r="M73" t="str">
            <v xml:space="preserve">NUMERAL </v>
          </cell>
          <cell r="N73" t="str">
            <v>0013</v>
          </cell>
          <cell r="O73" t="str">
            <v>FONDO DE ESTUPEFACIENTES-MIN SALUD</v>
          </cell>
          <cell r="P73">
            <v>2112.1638280000002</v>
          </cell>
          <cell r="Q73">
            <v>2112.1638280000002</v>
          </cell>
          <cell r="R73">
            <v>3135.5578780000001</v>
          </cell>
          <cell r="S73">
            <v>48.452399214176857</v>
          </cell>
          <cell r="T73">
            <v>48.452399214176857</v>
          </cell>
        </row>
        <row r="74">
          <cell r="B74" t="str">
            <v xml:space="preserve">NUMERAL </v>
          </cell>
          <cell r="C74" t="str">
            <v>0014</v>
          </cell>
          <cell r="D74" t="str">
            <v xml:space="preserve">FONDOS INTERNOS DEL MINISTERIO DE DEFENSA </v>
          </cell>
          <cell r="E74">
            <v>86435.684122000006</v>
          </cell>
          <cell r="F74">
            <v>95972.661884999994</v>
          </cell>
          <cell r="G74">
            <v>11.033611707797641</v>
          </cell>
          <cell r="H74">
            <v>0.25151217692589423</v>
          </cell>
          <cell r="I74">
            <v>0.24114587242759009</v>
          </cell>
          <cell r="M74" t="str">
            <v xml:space="preserve">NUMERAL </v>
          </cell>
          <cell r="N74" t="str">
            <v>0014</v>
          </cell>
          <cell r="O74" t="str">
            <v xml:space="preserve">FONDOS INTERNOS DEL MINISTERIO DE DEFENSA </v>
          </cell>
          <cell r="P74">
            <v>86435.684122000006</v>
          </cell>
          <cell r="Q74">
            <v>86435.684122000006</v>
          </cell>
          <cell r="R74">
            <v>95972.661884999994</v>
          </cell>
          <cell r="S74">
            <v>11.033611707797641</v>
          </cell>
          <cell r="T74">
            <v>11.033611707797641</v>
          </cell>
        </row>
        <row r="75">
          <cell r="B75" t="str">
            <v xml:space="preserve">NUMERAL </v>
          </cell>
          <cell r="C75" t="str">
            <v>0015</v>
          </cell>
          <cell r="D75" t="str">
            <v xml:space="preserve">FONDOS INTERNOS DE LA POLICIA </v>
          </cell>
          <cell r="E75">
            <v>35492.475507000003</v>
          </cell>
          <cell r="F75">
            <v>39214.421839000002</v>
          </cell>
          <cell r="G75">
            <v>10.486578574283833</v>
          </cell>
          <cell r="H75">
            <v>0.10327667178123791</v>
          </cell>
          <cell r="I75">
            <v>9.8532183857111294E-2</v>
          </cell>
          <cell r="M75" t="str">
            <v xml:space="preserve">NUMERAL </v>
          </cell>
          <cell r="N75" t="str">
            <v>0015</v>
          </cell>
          <cell r="O75" t="str">
            <v xml:space="preserve">FONDOS INTERNOS DE LA POLICIA </v>
          </cell>
          <cell r="P75">
            <v>35492.475507000003</v>
          </cell>
          <cell r="Q75">
            <v>35492.475507000003</v>
          </cell>
          <cell r="R75">
            <v>39214.421839000002</v>
          </cell>
          <cell r="S75">
            <v>10.486578574283833</v>
          </cell>
          <cell r="T75">
            <v>10.486578574283833</v>
          </cell>
        </row>
        <row r="76">
          <cell r="B76" t="str">
            <v xml:space="preserve">NUMERAL </v>
          </cell>
          <cell r="C76" t="str">
            <v>0016</v>
          </cell>
          <cell r="D76" t="str">
            <v>FONDO DE PUBLICACIONES DE LA CONTRALORIA</v>
          </cell>
          <cell r="F76">
            <v>0</v>
          </cell>
          <cell r="H76">
            <v>0</v>
          </cell>
          <cell r="I76">
            <v>0</v>
          </cell>
          <cell r="M76" t="str">
            <v xml:space="preserve">NUMERAL </v>
          </cell>
          <cell r="N76" t="str">
            <v>0016</v>
          </cell>
          <cell r="O76" t="str">
            <v>FONDO DE PUBLICACIONES DE LA CONTRALORIA</v>
          </cell>
          <cell r="Q76">
            <v>0</v>
          </cell>
          <cell r="R76">
            <v>0</v>
          </cell>
        </row>
        <row r="77">
          <cell r="B77" t="str">
            <v xml:space="preserve">NUMERAL </v>
          </cell>
          <cell r="C77" t="str">
            <v>0017</v>
          </cell>
          <cell r="D77" t="str">
            <v>FONDO ROTATORIO MINISTERIO DE MINAS Y ENERGIA</v>
          </cell>
          <cell r="E77">
            <v>800.4</v>
          </cell>
          <cell r="F77">
            <v>912.5</v>
          </cell>
          <cell r="G77">
            <v>14.005497251374322</v>
          </cell>
          <cell r="H77">
            <v>2.3290189515634005E-3</v>
          </cell>
          <cell r="I77">
            <v>2.2927946799459137E-3</v>
          </cell>
          <cell r="M77" t="str">
            <v xml:space="preserve">NUMERAL </v>
          </cell>
          <cell r="N77" t="str">
            <v>0017</v>
          </cell>
          <cell r="O77" t="str">
            <v>FONDO ROTATORIO MINISTERIO DE MINAS Y ENERGIA</v>
          </cell>
          <cell r="P77">
            <v>800.4</v>
          </cell>
          <cell r="Q77">
            <v>800.4</v>
          </cell>
          <cell r="R77">
            <v>912.5</v>
          </cell>
          <cell r="S77">
            <v>14.005497251374322</v>
          </cell>
          <cell r="T77">
            <v>14.005497251374322</v>
          </cell>
        </row>
        <row r="78">
          <cell r="B78" t="str">
            <v xml:space="preserve">NUMERAL </v>
          </cell>
          <cell r="C78" t="str">
            <v>0018</v>
          </cell>
          <cell r="D78" t="str">
            <v>FONDO NACIONAL DE REGALIAS</v>
          </cell>
          <cell r="E78">
            <v>104644.93087500001</v>
          </cell>
          <cell r="F78">
            <v>523853.985201</v>
          </cell>
          <cell r="G78">
            <v>400.60139637987027</v>
          </cell>
          <cell r="H78">
            <v>0.30449778509859698</v>
          </cell>
          <cell r="I78">
            <v>1.3162626085888418</v>
          </cell>
          <cell r="M78" t="str">
            <v xml:space="preserve">NUMERAL </v>
          </cell>
          <cell r="N78" t="str">
            <v>0018</v>
          </cell>
          <cell r="O78" t="str">
            <v>FONDO NACIONAL DE REGALIAS</v>
          </cell>
          <cell r="P78">
            <v>104644.93087500001</v>
          </cell>
          <cell r="Q78">
            <v>104644.93087500001</v>
          </cell>
          <cell r="R78">
            <v>523853.985201</v>
          </cell>
          <cell r="S78">
            <v>400.60139637987027</v>
          </cell>
          <cell r="T78">
            <v>400.60139637987027</v>
          </cell>
        </row>
        <row r="79">
          <cell r="B79" t="str">
            <v xml:space="preserve">NUMERAL </v>
          </cell>
          <cell r="C79" t="str">
            <v>0019</v>
          </cell>
          <cell r="D79" t="str">
            <v>ESCUELAS INDUSTRIALES E INSTITUTOS TECNICOS</v>
          </cell>
          <cell r="E79">
            <v>33567.681960000002</v>
          </cell>
          <cell r="F79">
            <v>44205.705342000001</v>
          </cell>
          <cell r="G79">
            <v>31.691266006024811</v>
          </cell>
          <cell r="H79">
            <v>9.7675871370430892E-2</v>
          </cell>
          <cell r="I79">
            <v>0.11107354085632248</v>
          </cell>
          <cell r="M79" t="str">
            <v xml:space="preserve">NUMERAL </v>
          </cell>
          <cell r="N79" t="str">
            <v>0019</v>
          </cell>
          <cell r="O79" t="str">
            <v>ESCUELAS INDUSTRIALES E INSTITUTOS TECNICOS</v>
          </cell>
          <cell r="P79">
            <v>33567.681960000002</v>
          </cell>
          <cell r="Q79">
            <v>33567.681960000002</v>
          </cell>
          <cell r="R79">
            <v>44205.705342000001</v>
          </cell>
          <cell r="S79">
            <v>31.691266006024811</v>
          </cell>
          <cell r="T79">
            <v>31.691266006024811</v>
          </cell>
        </row>
        <row r="80">
          <cell r="B80" t="str">
            <v xml:space="preserve">NUMERAL </v>
          </cell>
          <cell r="C80" t="str">
            <v>0020</v>
          </cell>
          <cell r="D80" t="str">
            <v>JUNTA CENTRAL DE CONTADORES</v>
          </cell>
          <cell r="E80">
            <v>674.00200600000005</v>
          </cell>
          <cell r="H80">
            <v>1.9612236948597563E-3</v>
          </cell>
          <cell r="I80">
            <v>0</v>
          </cell>
          <cell r="M80" t="str">
            <v xml:space="preserve">NUMERAL </v>
          </cell>
          <cell r="N80" t="str">
            <v>0020</v>
          </cell>
          <cell r="O80" t="str">
            <v>JUNTA CENTRAL DE CONTADORES</v>
          </cell>
          <cell r="P80">
            <v>674.00200600000005</v>
          </cell>
          <cell r="Q80">
            <v>674.00200600000005</v>
          </cell>
        </row>
        <row r="81">
          <cell r="B81" t="str">
            <v xml:space="preserve">NUMERAL </v>
          </cell>
          <cell r="C81" t="str">
            <v>0021</v>
          </cell>
          <cell r="D81" t="str">
            <v>FONDO DE SOLIDARIDAD Y GARANTIA DEL SECTOR SALUD</v>
          </cell>
          <cell r="E81">
            <v>768191.34397799999</v>
          </cell>
          <cell r="F81">
            <v>565166.85100000002</v>
          </cell>
          <cell r="G81">
            <v>-26.42889620789769</v>
          </cell>
          <cell r="H81">
            <v>2.2352975993899564</v>
          </cell>
          <cell r="I81">
            <v>1.4200674512379012</v>
          </cell>
          <cell r="M81" t="str">
            <v xml:space="preserve">NUMERAL </v>
          </cell>
          <cell r="N81" t="str">
            <v>0021</v>
          </cell>
          <cell r="O81" t="str">
            <v>FONDO DE SOLIDARIDAD Y GARANTIA DEL SECTOR SALUD</v>
          </cell>
          <cell r="P81">
            <v>768191.34397799999</v>
          </cell>
          <cell r="Q81">
            <v>768191.34397799999</v>
          </cell>
          <cell r="R81">
            <v>565166.85100000002</v>
          </cell>
          <cell r="S81">
            <v>-26.42889620789769</v>
          </cell>
          <cell r="T81">
            <v>-26.42889620789769</v>
          </cell>
        </row>
        <row r="82">
          <cell r="B82" t="str">
            <v xml:space="preserve">NUMERAL </v>
          </cell>
          <cell r="C82" t="str">
            <v>0022</v>
          </cell>
          <cell r="D82" t="str">
            <v>FONDO DE SOLIDARIDAD PENSIONAL</v>
          </cell>
          <cell r="E82">
            <v>60000</v>
          </cell>
          <cell r="F82">
            <v>150339.9</v>
          </cell>
          <cell r="G82">
            <v>150.56649999999999</v>
          </cell>
          <cell r="H82">
            <v>0.17458912680385313</v>
          </cell>
          <cell r="I82">
            <v>0.37775180592175417</v>
          </cell>
          <cell r="M82" t="str">
            <v xml:space="preserve">NUMERAL </v>
          </cell>
          <cell r="N82" t="str">
            <v>0022</v>
          </cell>
          <cell r="O82" t="str">
            <v>FONDO DE SOLIDARIDAD PENSIONAL</v>
          </cell>
          <cell r="P82">
            <v>60000</v>
          </cell>
          <cell r="Q82">
            <v>60000</v>
          </cell>
          <cell r="R82">
            <v>150339.9</v>
          </cell>
          <cell r="S82">
            <v>150.56649999999999</v>
          </cell>
          <cell r="T82">
            <v>150.56649999999999</v>
          </cell>
        </row>
        <row r="83">
          <cell r="B83" t="str">
            <v xml:space="preserve">NUMERAL </v>
          </cell>
          <cell r="C83" t="str">
            <v>0023</v>
          </cell>
          <cell r="D83" t="str">
            <v>COMISION DE REGULACION DE TELECOMUNICACIONES</v>
          </cell>
          <cell r="E83">
            <v>4270.1380630000003</v>
          </cell>
          <cell r="F83">
            <v>4888.6301080000003</v>
          </cell>
          <cell r="G83">
            <v>14.484122898955555</v>
          </cell>
          <cell r="H83">
            <v>1.2425327929184446E-2</v>
          </cell>
          <cell r="I83">
            <v>1.2283424771337884E-2</v>
          </cell>
          <cell r="M83" t="str">
            <v xml:space="preserve">NUMERAL </v>
          </cell>
          <cell r="N83" t="str">
            <v>0023</v>
          </cell>
          <cell r="O83" t="str">
            <v>COMISION DE REGULACION DE TELECOMUNICACIONES</v>
          </cell>
          <cell r="P83">
            <v>4270.1380630000003</v>
          </cell>
          <cell r="Q83">
            <v>4270.1380630000003</v>
          </cell>
          <cell r="R83">
            <v>4888.6301080000003</v>
          </cell>
          <cell r="S83">
            <v>14.484122898955555</v>
          </cell>
          <cell r="T83">
            <v>14.484122898955555</v>
          </cell>
        </row>
        <row r="84">
          <cell r="B84" t="str">
            <v xml:space="preserve">NUMERAL </v>
          </cell>
          <cell r="C84" t="str">
            <v>0024</v>
          </cell>
          <cell r="D84" t="str">
            <v>COMISION DE REGULACION DE ENERGIA Y GAS</v>
          </cell>
          <cell r="E84">
            <v>3730.4304050000001</v>
          </cell>
          <cell r="F84">
            <v>4228.8485199999996</v>
          </cell>
          <cell r="G84">
            <v>13.360874239389521</v>
          </cell>
          <cell r="H84">
            <v>1.0854876450191569E-2</v>
          </cell>
          <cell r="I84">
            <v>1.0625623439948658E-2</v>
          </cell>
          <cell r="M84" t="str">
            <v xml:space="preserve">NUMERAL </v>
          </cell>
          <cell r="N84" t="str">
            <v>0024</v>
          </cell>
          <cell r="O84" t="str">
            <v>COMISION DE REGULACION DE ENERGIA Y GAS</v>
          </cell>
          <cell r="P84">
            <v>3730.4304050000001</v>
          </cell>
          <cell r="Q84">
            <v>3730.4304050000001</v>
          </cell>
          <cell r="R84">
            <v>4228.8485199999996</v>
          </cell>
          <cell r="S84">
            <v>13.360874239389521</v>
          </cell>
          <cell r="T84">
            <v>13.360874239389521</v>
          </cell>
        </row>
        <row r="85">
          <cell r="B85" t="str">
            <v xml:space="preserve">NUMERAL </v>
          </cell>
          <cell r="C85" t="str">
            <v>0025</v>
          </cell>
          <cell r="D85" t="str">
            <v>COMISION DE REGULACION DE AGUA POTABLE</v>
          </cell>
          <cell r="E85">
            <v>2670.214555</v>
          </cell>
          <cell r="F85">
            <v>3189.125642</v>
          </cell>
          <cell r="G85">
            <v>19.433310556574355</v>
          </cell>
          <cell r="H85">
            <v>7.7698404589398211E-3</v>
          </cell>
          <cell r="I85">
            <v>8.0131619788018586E-3</v>
          </cell>
          <cell r="M85" t="str">
            <v xml:space="preserve">NUMERAL </v>
          </cell>
          <cell r="N85" t="str">
            <v>0025</v>
          </cell>
          <cell r="O85" t="str">
            <v>COMISION DE REGULACION DE AGUA POTABLE</v>
          </cell>
          <cell r="P85">
            <v>2670.214555</v>
          </cell>
          <cell r="Q85">
            <v>2670.214555</v>
          </cell>
          <cell r="R85">
            <v>3189.125642</v>
          </cell>
          <cell r="S85">
            <v>19.433310556574355</v>
          </cell>
          <cell r="T85">
            <v>19.433310556574355</v>
          </cell>
        </row>
        <row r="86">
          <cell r="B86" t="str">
            <v xml:space="preserve">NUMERAL </v>
          </cell>
          <cell r="C86" t="str">
            <v>0026</v>
          </cell>
          <cell r="D86" t="str">
            <v>UNIDAD ADMINISTRATIVA ESPECIAL MINERO-ENERGETICA</v>
          </cell>
          <cell r="F86">
            <v>0</v>
          </cell>
          <cell r="H86">
            <v>0</v>
          </cell>
          <cell r="I86">
            <v>0</v>
          </cell>
          <cell r="M86" t="str">
            <v xml:space="preserve">NUMERAL </v>
          </cell>
          <cell r="N86" t="str">
            <v>0026</v>
          </cell>
          <cell r="O86" t="str">
            <v>UNIDAD ADMINISTRATIVA ESPECIAL MINERO-ENERGETICA</v>
          </cell>
          <cell r="Q86">
            <v>0</v>
          </cell>
          <cell r="R86">
            <v>0</v>
          </cell>
        </row>
        <row r="87">
          <cell r="B87" t="str">
            <v xml:space="preserve">NUMERAL </v>
          </cell>
          <cell r="C87" t="str">
            <v>0029</v>
          </cell>
          <cell r="D87" t="str">
            <v>FONDO DE RIESGOS PROFESIONALES ( ART. 87 DTO 1295 DE 1994 )</v>
          </cell>
          <cell r="E87">
            <v>5800</v>
          </cell>
          <cell r="F87">
            <v>7032</v>
          </cell>
          <cell r="G87">
            <v>21.241379310344822</v>
          </cell>
          <cell r="H87">
            <v>1.687694892437247E-2</v>
          </cell>
          <cell r="I87">
            <v>1.7668966782881823E-2</v>
          </cell>
          <cell r="M87" t="str">
            <v xml:space="preserve">NUMERAL </v>
          </cell>
          <cell r="N87" t="str">
            <v>0029</v>
          </cell>
          <cell r="O87" t="str">
            <v>FONDO DE RIESGOS PROFESIONALES ( ART. 87 DTO 1295 DE 1994 )</v>
          </cell>
          <cell r="P87">
            <v>5800</v>
          </cell>
          <cell r="Q87">
            <v>5800</v>
          </cell>
          <cell r="R87">
            <v>7032</v>
          </cell>
          <cell r="S87">
            <v>21.241379310344822</v>
          </cell>
          <cell r="T87">
            <v>21.241379310344822</v>
          </cell>
        </row>
        <row r="88">
          <cell r="B88" t="str">
            <v xml:space="preserve">NUMERAL </v>
          </cell>
          <cell r="C88" t="str">
            <v>0030</v>
          </cell>
          <cell r="D88" t="str">
            <v>FONDO BIENESTAR SOCIAL DIAN</v>
          </cell>
          <cell r="E88">
            <v>836.12800000000004</v>
          </cell>
          <cell r="F88">
            <v>0</v>
          </cell>
          <cell r="H88">
            <v>2.4329809569375352E-3</v>
          </cell>
          <cell r="I88">
            <v>0</v>
          </cell>
          <cell r="M88" t="str">
            <v xml:space="preserve">NUMERAL </v>
          </cell>
          <cell r="N88" t="str">
            <v>0030</v>
          </cell>
          <cell r="O88" t="str">
            <v>FONDO BIENESTAR SOCIAL DIAN</v>
          </cell>
          <cell r="P88">
            <v>836.12800000000004</v>
          </cell>
          <cell r="Q88">
            <v>836.12800000000004</v>
          </cell>
          <cell r="R88">
            <v>0</v>
          </cell>
        </row>
        <row r="89">
          <cell r="B89" t="str">
            <v xml:space="preserve">NUMERAL </v>
          </cell>
          <cell r="C89" t="str">
            <v>0031</v>
          </cell>
          <cell r="D89" t="str">
            <v>INSTITUTO DE ESTUDIOS DEL MINISTERIO PUBLICO</v>
          </cell>
          <cell r="E89">
            <v>756.41933700000004</v>
          </cell>
          <cell r="F89">
            <v>862.31804399999999</v>
          </cell>
          <cell r="G89">
            <v>13.99999997620367</v>
          </cell>
          <cell r="H89">
            <v>2.201043192406325E-3</v>
          </cell>
          <cell r="I89">
            <v>2.1667049026899356E-3</v>
          </cell>
          <cell r="M89" t="str">
            <v xml:space="preserve">NUMERAL </v>
          </cell>
          <cell r="N89" t="str">
            <v>0031</v>
          </cell>
          <cell r="O89" t="str">
            <v>INSTITUTO DE ESTUDIOS DEL MINISTERIO PUBLICO</v>
          </cell>
          <cell r="P89">
            <v>756.41933700000004</v>
          </cell>
          <cell r="Q89">
            <v>756.41933700000004</v>
          </cell>
          <cell r="R89">
            <v>862.31804399999999</v>
          </cell>
          <cell r="S89">
            <v>13.99999997620367</v>
          </cell>
          <cell r="T89">
            <v>13.99999997620367</v>
          </cell>
        </row>
        <row r="90">
          <cell r="B90" t="str">
            <v xml:space="preserve">NUMERAL </v>
          </cell>
          <cell r="C90" t="str">
            <v>0032</v>
          </cell>
          <cell r="D90" t="str">
            <v>FONDO BIENESTAR DE LA CONTRALORIA</v>
          </cell>
          <cell r="E90">
            <v>6832.423331</v>
          </cell>
          <cell r="F90">
            <v>2432.4832540000002</v>
          </cell>
          <cell r="G90">
            <v>-64.397942923656927</v>
          </cell>
          <cell r="H90">
            <v>1.9881113721892725E-2</v>
          </cell>
          <cell r="I90">
            <v>6.1119831932369591E-3</v>
          </cell>
          <cell r="M90" t="str">
            <v xml:space="preserve">NUMERAL </v>
          </cell>
          <cell r="N90" t="str">
            <v>0032</v>
          </cell>
          <cell r="O90" t="str">
            <v>FONDO BIENESTAR DE LA CONTRALORIA</v>
          </cell>
          <cell r="P90">
            <v>6832.423331</v>
          </cell>
          <cell r="Q90">
            <v>6832.423331</v>
          </cell>
          <cell r="R90">
            <v>2432.4832540000002</v>
          </cell>
          <cell r="S90">
            <v>-64.397942923656927</v>
          </cell>
          <cell r="T90">
            <v>-64.397942923656927</v>
          </cell>
        </row>
        <row r="91">
          <cell r="B91" t="str">
            <v xml:space="preserve">NUMERAL </v>
          </cell>
          <cell r="C91" t="str">
            <v>0033</v>
          </cell>
          <cell r="D91" t="str">
            <v>Fondo Salud Fuerzas Militares</v>
          </cell>
          <cell r="E91">
            <v>103410.2988</v>
          </cell>
          <cell r="F91">
            <v>124086.99589999999</v>
          </cell>
          <cell r="G91">
            <v>19.994814191562881</v>
          </cell>
          <cell r="H91">
            <v>0.30090522950029236</v>
          </cell>
          <cell r="I91">
            <v>0.31178740169861957</v>
          </cell>
          <cell r="M91" t="str">
            <v xml:space="preserve">NUMERAL </v>
          </cell>
          <cell r="N91" t="str">
            <v>0033</v>
          </cell>
          <cell r="O91" t="str">
            <v>Fondo Salud Fuerzas Militares</v>
          </cell>
          <cell r="P91">
            <v>103410.2988</v>
          </cell>
          <cell r="Q91">
            <v>103410.2988</v>
          </cell>
          <cell r="R91">
            <v>124086.99589999999</v>
          </cell>
          <cell r="S91">
            <v>19.994814191562881</v>
          </cell>
          <cell r="T91">
            <v>19.994814191562881</v>
          </cell>
        </row>
        <row r="92">
          <cell r="B92" t="str">
            <v xml:space="preserve">NUMERAL </v>
          </cell>
          <cell r="C92" t="str">
            <v>0034</v>
          </cell>
          <cell r="D92" t="str">
            <v>Fondo de Salud Policia</v>
          </cell>
          <cell r="E92">
            <v>129391.606918</v>
          </cell>
          <cell r="F92">
            <v>139621.84988699999</v>
          </cell>
          <cell r="G92">
            <v>7.9064192899955588</v>
          </cell>
          <cell r="H92">
            <v>0.37650612779268372</v>
          </cell>
          <cell r="I92">
            <v>0.350821079041228</v>
          </cell>
          <cell r="M92" t="str">
            <v xml:space="preserve">NUMERAL </v>
          </cell>
          <cell r="N92" t="str">
            <v>0034</v>
          </cell>
          <cell r="O92" t="str">
            <v>Fondo de Salud Policia</v>
          </cell>
          <cell r="P92">
            <v>129391.606918</v>
          </cell>
          <cell r="Q92">
            <v>129391.606918</v>
          </cell>
          <cell r="R92">
            <v>139621.84988699999</v>
          </cell>
          <cell r="S92">
            <v>7.9064192899955588</v>
          </cell>
          <cell r="T92">
            <v>7.9064192899955588</v>
          </cell>
        </row>
        <row r="93">
          <cell r="B93" t="str">
            <v xml:space="preserve">NUMERAL </v>
          </cell>
          <cell r="C93" t="str">
            <v>0035</v>
          </cell>
          <cell r="D93" t="str">
            <v>FONDO DE COMPENSACIÓN AMBIENTAL</v>
          </cell>
          <cell r="E93">
            <v>14128.4</v>
          </cell>
          <cell r="F93">
            <v>18425.099999999999</v>
          </cell>
          <cell r="G93">
            <v>30.411794683049731</v>
          </cell>
          <cell r="H93">
            <v>4.1111083652259309E-2</v>
          </cell>
          <cell r="I93">
            <v>4.6295858912297483E-2</v>
          </cell>
          <cell r="M93" t="str">
            <v xml:space="preserve">NUMERAL </v>
          </cell>
          <cell r="N93" t="str">
            <v>0035</v>
          </cell>
          <cell r="O93" t="str">
            <v>FONDO DE COMPENSACIÓN AMBIENTAL</v>
          </cell>
          <cell r="P93">
            <v>14128.4</v>
          </cell>
          <cell r="Q93">
            <v>14128.4</v>
          </cell>
          <cell r="R93">
            <v>18425.099999999999</v>
          </cell>
          <cell r="S93">
            <v>30.411794683049731</v>
          </cell>
          <cell r="T93">
            <v>30.411794683049731</v>
          </cell>
        </row>
        <row r="94">
          <cell r="B94" t="str">
            <v xml:space="preserve">NUMERAL </v>
          </cell>
          <cell r="C94" t="str">
            <v>0036</v>
          </cell>
          <cell r="D94" t="str">
            <v>PENSIONES EPSA-CVC</v>
          </cell>
          <cell r="E94">
            <v>9215</v>
          </cell>
          <cell r="F94">
            <v>10965</v>
          </cell>
          <cell r="G94">
            <v>18.990775908844281</v>
          </cell>
          <cell r="H94">
            <v>2.6813980058291775E-2</v>
          </cell>
          <cell r="I94">
            <v>2.7551225934911716E-2</v>
          </cell>
          <cell r="M94" t="str">
            <v xml:space="preserve">NUMERAL </v>
          </cell>
          <cell r="N94" t="str">
            <v>0036</v>
          </cell>
          <cell r="O94" t="str">
            <v>PENSIONES EPSA-CVC</v>
          </cell>
          <cell r="P94">
            <v>9215</v>
          </cell>
          <cell r="Q94">
            <v>9215</v>
          </cell>
          <cell r="R94">
            <v>10965</v>
          </cell>
          <cell r="S94">
            <v>18.990775908844281</v>
          </cell>
          <cell r="T94">
            <v>18.990775908844281</v>
          </cell>
        </row>
        <row r="95">
          <cell r="B95" t="str">
            <v xml:space="preserve">NUMERAL </v>
          </cell>
          <cell r="C95" t="str">
            <v>0037</v>
          </cell>
          <cell r="D95" t="str">
            <v xml:space="preserve">DISTRIBUCIÓN  REGALÍAS </v>
          </cell>
          <cell r="E95">
            <v>389.39275300000003</v>
          </cell>
          <cell r="F95">
            <v>0</v>
          </cell>
          <cell r="H95">
            <v>1.1330623455003078E-3</v>
          </cell>
          <cell r="I95">
            <v>0</v>
          </cell>
          <cell r="M95" t="str">
            <v xml:space="preserve">NUMERAL </v>
          </cell>
          <cell r="N95" t="str">
            <v>0037</v>
          </cell>
          <cell r="O95" t="str">
            <v xml:space="preserve">DISTRIBUCIÓN  REGALÍAS </v>
          </cell>
          <cell r="P95">
            <v>389.39275300000003</v>
          </cell>
          <cell r="Q95">
            <v>389.39275300000003</v>
          </cell>
          <cell r="R95">
            <v>0</v>
          </cell>
        </row>
        <row r="96">
          <cell r="B96" t="str">
            <v xml:space="preserve">NUMERAL </v>
          </cell>
          <cell r="C96" t="str">
            <v>0038</v>
          </cell>
          <cell r="D96" t="str">
            <v>FONDO PRESTACIONES SALUD</v>
          </cell>
          <cell r="E96">
            <v>4068.5095569999999</v>
          </cell>
          <cell r="F96">
            <v>0</v>
          </cell>
          <cell r="H96">
            <v>1.1838625515829355E-2</v>
          </cell>
          <cell r="I96">
            <v>0</v>
          </cell>
          <cell r="M96" t="str">
            <v xml:space="preserve">NUMERAL </v>
          </cell>
          <cell r="N96" t="str">
            <v>0038</v>
          </cell>
          <cell r="O96" t="str">
            <v>FONDO PRESTACIONES SALUD</v>
          </cell>
          <cell r="P96">
            <v>4068.5095569999999</v>
          </cell>
          <cell r="Q96">
            <v>4068.5095569999999</v>
          </cell>
          <cell r="R96">
            <v>0</v>
          </cell>
        </row>
        <row r="97">
          <cell r="B97" t="str">
            <v xml:space="preserve">NUMERAL </v>
          </cell>
          <cell r="C97" t="str">
            <v>0039</v>
          </cell>
          <cell r="D97" t="str">
            <v>FONDO DE SEGURIDAD Y CONVIVENCIA CIUDADANA</v>
          </cell>
          <cell r="F97">
            <v>26830</v>
          </cell>
          <cell r="G97" t="str">
            <v>N.C.</v>
          </cell>
          <cell r="H97">
            <v>0</v>
          </cell>
          <cell r="I97">
            <v>6.7414445219669994E-2</v>
          </cell>
          <cell r="M97" t="str">
            <v xml:space="preserve">NUMERAL </v>
          </cell>
          <cell r="N97" t="str">
            <v>0039</v>
          </cell>
          <cell r="O97" t="str">
            <v>FONDO DE SEGURIDAD Y CONVIVENCIA CIUDADANA</v>
          </cell>
          <cell r="R97">
            <v>26830</v>
          </cell>
          <cell r="S97" t="str">
            <v>N.C.</v>
          </cell>
          <cell r="T97" t="str">
            <v>N.C.</v>
          </cell>
        </row>
      </sheetData>
      <sheetData sheetId="1" refreshError="1">
        <row r="98">
          <cell r="V98" t="str">
            <v>COMPOSICION DEL PRESUPUESTO DE RENTAS DE LA NACION</v>
          </cell>
        </row>
        <row r="100">
          <cell r="V100" t="str">
            <v>(Millones de pesos)</v>
          </cell>
        </row>
        <row r="101">
          <cell r="Y101">
            <v>1996</v>
          </cell>
          <cell r="Z101">
            <v>1997</v>
          </cell>
          <cell r="AA101" t="str">
            <v>1998</v>
          </cell>
          <cell r="AC101" t="str">
            <v>1999</v>
          </cell>
        </row>
        <row r="102">
          <cell r="X102" t="str">
            <v>CONCEPTOS</v>
          </cell>
          <cell r="Y102" t="str">
            <v>APROPIACION</v>
          </cell>
          <cell r="Z102" t="str">
            <v>APROPIACION</v>
          </cell>
          <cell r="AA102" t="str">
            <v>APROPIACION</v>
          </cell>
          <cell r="AB102" t="str">
            <v>REESTIMACION</v>
          </cell>
          <cell r="AC102" t="str">
            <v>PROYECTO</v>
          </cell>
          <cell r="AD102" t="str">
            <v>Variación</v>
          </cell>
          <cell r="AH102" t="str">
            <v xml:space="preserve">OBSERVACIONES </v>
          </cell>
        </row>
        <row r="103">
          <cell r="Y103" t="str">
            <v>DEFINITIVA</v>
          </cell>
          <cell r="Z103" t="str">
            <v>DEFINITIVA</v>
          </cell>
          <cell r="AA103" t="str">
            <v>VIGENTE</v>
          </cell>
          <cell r="AB103" t="str">
            <v xml:space="preserve">BASE </v>
          </cell>
          <cell r="AC103" t="str">
            <v>PRESUPUESTO</v>
          </cell>
          <cell r="AE103" t="str">
            <v>%</v>
          </cell>
        </row>
        <row r="104">
          <cell r="Y104" t="str">
            <v>(A)</v>
          </cell>
          <cell r="Z104" t="str">
            <v>(B)</v>
          </cell>
          <cell r="AA104" t="str">
            <v>(1)</v>
          </cell>
          <cell r="AB104" t="str">
            <v>(2)</v>
          </cell>
          <cell r="AC104" t="str">
            <v>(3)</v>
          </cell>
          <cell r="AD104" t="str">
            <v>(F)=(B/A)</v>
          </cell>
          <cell r="AE104" t="str">
            <v>(G)=(D/B)</v>
          </cell>
          <cell r="AF104" t="str">
            <v>(4)=(3/1)</v>
          </cell>
          <cell r="AG104" t="str">
            <v>(5)=(3/2)</v>
          </cell>
        </row>
        <row r="106">
          <cell r="V106" t="str">
            <v>I.</v>
          </cell>
          <cell r="W106" t="str">
            <v>INGRESOS DEL PRESUPUESTO NACIONAL</v>
          </cell>
          <cell r="Y106">
            <v>21505448</v>
          </cell>
          <cell r="Z106">
            <v>26829919.328486998</v>
          </cell>
          <cell r="AA106">
            <v>33672848.488659002</v>
          </cell>
          <cell r="AB106">
            <v>34023067.362811998</v>
          </cell>
          <cell r="AC106">
            <v>39798591.996973999</v>
          </cell>
          <cell r="AD106">
            <v>24.758709181445539</v>
          </cell>
          <cell r="AE106">
            <v>26.810173919112714</v>
          </cell>
          <cell r="AF106">
            <v>18.191937371672438</v>
          </cell>
          <cell r="AG106">
            <v>16.975320221935021</v>
          </cell>
        </row>
        <row r="108">
          <cell r="V108" t="str">
            <v>1.</v>
          </cell>
          <cell r="W108" t="str">
            <v>INGRESOS CORRIENTES</v>
          </cell>
          <cell r="Y108">
            <v>10850547</v>
          </cell>
          <cell r="Z108">
            <v>12987467.563204</v>
          </cell>
          <cell r="AA108">
            <v>14973958.125847001</v>
          </cell>
          <cell r="AB108">
            <v>15324177</v>
          </cell>
          <cell r="AC108">
            <v>17813984</v>
          </cell>
          <cell r="AD108">
            <v>19.69412752374604</v>
          </cell>
          <cell r="AE108">
            <v>17.992032899595834</v>
          </cell>
          <cell r="AF108">
            <v>18.966433926716707</v>
          </cell>
          <cell r="AG108">
            <v>16.24757401327328</v>
          </cell>
        </row>
        <row r="110">
          <cell r="W110" t="str">
            <v>1.1.  INGRESOS TRIBUTARIOS</v>
          </cell>
          <cell r="Y110">
            <v>10489179</v>
          </cell>
          <cell r="Z110">
            <v>12300834.563204</v>
          </cell>
          <cell r="AA110">
            <v>14609453</v>
          </cell>
          <cell r="AB110">
            <v>14749077</v>
          </cell>
          <cell r="AC110">
            <v>17369627.000000462</v>
          </cell>
          <cell r="AD110">
            <v>17.271662188279933</v>
          </cell>
          <cell r="AE110">
            <v>19.903059619381679</v>
          </cell>
          <cell r="AF110">
            <v>18.893068754870313</v>
          </cell>
          <cell r="AG110">
            <v>17.767552505153116</v>
          </cell>
        </row>
        <row r="112">
          <cell r="W112" t="str">
            <v xml:space="preserve">        1.1.1. IMPUESTOS DIRECTOS</v>
          </cell>
          <cell r="Y112">
            <v>4232697</v>
          </cell>
          <cell r="Z112">
            <v>4707023.763204</v>
          </cell>
          <cell r="AA112">
            <v>5845082</v>
          </cell>
          <cell r="AB112">
            <v>5393900</v>
          </cell>
          <cell r="AC112">
            <v>6285366</v>
          </cell>
          <cell r="AD112">
            <v>11.206253677123602</v>
          </cell>
          <cell r="AE112">
            <v>14.59258060614621</v>
          </cell>
          <cell r="AF112">
            <v>7.5325547186506636</v>
          </cell>
          <cell r="AG112">
            <v>16.527299356680693</v>
          </cell>
        </row>
        <row r="113">
          <cell r="X113" t="str">
            <v>IMPUESTO SOBRE LA RENTA Y COMPLEMENTARIOS</v>
          </cell>
          <cell r="Y113">
            <v>4232697</v>
          </cell>
          <cell r="Z113">
            <v>4707023.763204</v>
          </cell>
          <cell r="AA113">
            <v>5845082</v>
          </cell>
          <cell r="AB113">
            <v>5393900</v>
          </cell>
          <cell r="AC113">
            <v>6285366</v>
          </cell>
          <cell r="AD113">
            <v>11.206253677123602</v>
          </cell>
          <cell r="AE113">
            <v>14.59258060614621</v>
          </cell>
          <cell r="AF113">
            <v>7.5325547186506636</v>
          </cell>
          <cell r="AG113">
            <v>16.527299356680693</v>
          </cell>
          <cell r="AH113" t="str">
            <v>Base 1996 para evitar efectos 1997 Reforma Tributaria Ley 223/95 (aplicable año gravable 1996)</v>
          </cell>
        </row>
        <row r="115">
          <cell r="W115" t="str">
            <v xml:space="preserve">        1.1.2. IMPUESTOS INDIRECTOS</v>
          </cell>
          <cell r="Y115">
            <v>6256482</v>
          </cell>
          <cell r="Z115">
            <v>7593810.7999999998</v>
          </cell>
          <cell r="AA115">
            <v>8764371</v>
          </cell>
          <cell r="AB115">
            <v>9355177</v>
          </cell>
          <cell r="AC115">
            <v>11084261.000000462</v>
          </cell>
          <cell r="AD115">
            <v>21.375092264310823</v>
          </cell>
          <cell r="AE115">
            <v>23.194760132817649</v>
          </cell>
          <cell r="AF115">
            <v>26.469554974343978</v>
          </cell>
          <cell r="AG115">
            <v>18.482643353519258</v>
          </cell>
        </row>
        <row r="116">
          <cell r="X116" t="str">
            <v>IMPUESTOS SOBRE ADUANAS Y RECARGOS</v>
          </cell>
          <cell r="Y116">
            <v>1103959</v>
          </cell>
          <cell r="Z116">
            <v>1054257.8</v>
          </cell>
          <cell r="AA116">
            <v>1216470</v>
          </cell>
          <cell r="AB116">
            <v>1444000</v>
          </cell>
          <cell r="AC116">
            <v>1646430.000000464</v>
          </cell>
          <cell r="AD116">
            <v>-4.5020874869447063</v>
          </cell>
          <cell r="AE116">
            <v>36.968396155096016</v>
          </cell>
          <cell r="AF116">
            <v>35.344891366039775</v>
          </cell>
          <cell r="AG116">
            <v>14.018698060973955</v>
          </cell>
          <cell r="AH116" t="str">
            <v>Recaudo 1997 por tasas de devaluación y de importaciones.</v>
          </cell>
        </row>
        <row r="117">
          <cell r="X117" t="str">
            <v>IMPUESTO A LAS VENTAS</v>
          </cell>
          <cell r="Y117">
            <v>4514989</v>
          </cell>
          <cell r="Z117">
            <v>5721246</v>
          </cell>
          <cell r="AA117">
            <v>6695019</v>
          </cell>
          <cell r="AB117">
            <v>6887200</v>
          </cell>
          <cell r="AC117">
            <v>8117919</v>
          </cell>
          <cell r="AD117">
            <v>26.716720683040428</v>
          </cell>
          <cell r="AE117">
            <v>20.379371906049837</v>
          </cell>
          <cell r="AF117">
            <v>21.253113695420424</v>
          </cell>
          <cell r="AG117">
            <v>17.86965675455918</v>
          </cell>
          <cell r="AH117" t="str">
            <v>Interno = recaudo enero-junio/98 por estacionalidad promedio 1994-1997 y 1999 por PIB nominal. Externo = recaudo 1997 por tasas de devaluación y de importaciones.</v>
          </cell>
        </row>
        <row r="118">
          <cell r="X118" t="str">
            <v>INTERNAS</v>
          </cell>
          <cell r="Y118">
            <v>3955534</v>
          </cell>
          <cell r="Z118">
            <v>3955534</v>
          </cell>
          <cell r="AA118">
            <v>4687973</v>
          </cell>
          <cell r="AB118">
            <v>4549400</v>
          </cell>
          <cell r="AC118">
            <v>5452433</v>
          </cell>
          <cell r="AD118">
            <v>0</v>
          </cell>
          <cell r="AE118">
            <v>15.013548107537433</v>
          </cell>
          <cell r="AF118">
            <v>16.306834531683535</v>
          </cell>
          <cell r="AG118">
            <v>19.849496636919149</v>
          </cell>
        </row>
        <row r="119">
          <cell r="X119" t="str">
            <v>EXTERNAS</v>
          </cell>
          <cell r="Y119">
            <v>1765712</v>
          </cell>
          <cell r="Z119">
            <v>1765712</v>
          </cell>
          <cell r="AA119">
            <v>2007046</v>
          </cell>
          <cell r="AB119">
            <v>2337800</v>
          </cell>
          <cell r="AC119">
            <v>2665486</v>
          </cell>
          <cell r="AD119">
            <v>0</v>
          </cell>
          <cell r="AE119">
            <v>32.399847766793229</v>
          </cell>
          <cell r="AF119">
            <v>32.806422971870106</v>
          </cell>
          <cell r="AG119">
            <v>14.016853451963375</v>
          </cell>
        </row>
        <row r="120">
          <cell r="X120" t="str">
            <v>IMPUESTO A LA GASOLINA Y ACPM</v>
          </cell>
          <cell r="Y120">
            <v>606677</v>
          </cell>
          <cell r="Z120">
            <v>798000</v>
          </cell>
          <cell r="AA120">
            <v>690540</v>
          </cell>
          <cell r="AB120">
            <v>691000</v>
          </cell>
          <cell r="AC120">
            <v>917324</v>
          </cell>
          <cell r="AD120">
            <v>31.536221086344128</v>
          </cell>
          <cell r="AE120">
            <v>-13.408521303258148</v>
          </cell>
          <cell r="AF120">
            <v>32.841544298664815</v>
          </cell>
          <cell r="AG120">
            <v>32.753111432706227</v>
          </cell>
          <cell r="AH120" t="str">
            <v xml:space="preserve">Incluye ajuste precio Ley 383/97 ($50 por año a precios 1997 hasta 2001) </v>
          </cell>
        </row>
        <row r="121">
          <cell r="X121" t="str">
            <v>IMPUESTO 5% PASAJES INTERNACIONALES</v>
          </cell>
          <cell r="AA121">
            <v>8559.2999999999993</v>
          </cell>
          <cell r="AB121">
            <v>0</v>
          </cell>
          <cell r="AC121">
            <v>0</v>
          </cell>
          <cell r="AD121" t="e">
            <v>#DIV/0!</v>
          </cell>
        </row>
        <row r="122">
          <cell r="X122" t="str">
            <v>IMPUESTO DE TIMBRE NACIONAL</v>
          </cell>
          <cell r="AA122">
            <v>138600</v>
          </cell>
          <cell r="AB122">
            <v>310100</v>
          </cell>
          <cell r="AC122">
            <v>371608</v>
          </cell>
          <cell r="AD122" t="e">
            <v>#DIV/0!</v>
          </cell>
          <cell r="AE122" t="e">
            <v>#DIV/0!</v>
          </cell>
          <cell r="AF122">
            <v>168.11544011544009</v>
          </cell>
          <cell r="AG122">
            <v>19.834891970332148</v>
          </cell>
        </row>
        <row r="123">
          <cell r="X123" t="str">
            <v>IMPUESTO DE TIMBRE NACIONAL SOBRE SALIDAS AL EXT.</v>
          </cell>
          <cell r="Y123">
            <v>18855</v>
          </cell>
          <cell r="Z123">
            <v>18855</v>
          </cell>
          <cell r="AA123">
            <v>13405.7</v>
          </cell>
          <cell r="AB123">
            <v>21100</v>
          </cell>
          <cell r="AC123">
            <v>27666</v>
          </cell>
          <cell r="AD123">
            <v>0</v>
          </cell>
          <cell r="AE123">
            <v>11.906656059400689</v>
          </cell>
          <cell r="AF123">
            <v>106.37490022900704</v>
          </cell>
          <cell r="AG123">
            <v>31.118483412322284</v>
          </cell>
        </row>
        <row r="124">
          <cell r="X124" t="str">
            <v>IMPUESTO AL ORO Y AL PLATINO</v>
          </cell>
          <cell r="Y124">
            <v>1452</v>
          </cell>
          <cell r="Z124">
            <v>1452</v>
          </cell>
          <cell r="AA124">
            <v>1777</v>
          </cell>
          <cell r="AB124">
            <v>1777</v>
          </cell>
          <cell r="AC124">
            <v>3314</v>
          </cell>
          <cell r="AD124">
            <v>0</v>
          </cell>
          <cell r="AE124">
            <v>22.382920110192828</v>
          </cell>
          <cell r="AF124">
            <v>86.494091164884651</v>
          </cell>
          <cell r="AG124">
            <v>86.494091164884651</v>
          </cell>
        </row>
        <row r="125">
          <cell r="X125" t="str">
            <v>OTROS IMPUESTOS TRIBUTARIOS</v>
          </cell>
          <cell r="Y125">
            <v>30857</v>
          </cell>
          <cell r="Z125">
            <v>20307</v>
          </cell>
          <cell r="AA125">
            <v>162342</v>
          </cell>
          <cell r="AB125">
            <v>332977</v>
          </cell>
          <cell r="AC125">
            <v>402588</v>
          </cell>
          <cell r="AD125">
            <v>-34.189973101727325</v>
          </cell>
          <cell r="AE125">
            <v>1539.7153690845521</v>
          </cell>
          <cell r="AF125">
            <v>147.98758177181503</v>
          </cell>
          <cell r="AG125">
            <v>20.90564813785938</v>
          </cell>
          <cell r="AH125" t="str">
            <v>1996/97 5% pasajes  internacionales, Timbre Nacional (Reforma Ley 383/97 del 0.5% al 1%), Oro y Platino. 1998 por estacionalidad recaudo 1997 y crece PIB nominal.</v>
          </cell>
        </row>
        <row r="127">
          <cell r="W127" t="str">
            <v>1.2</v>
          </cell>
          <cell r="X127" t="str">
            <v>INGRESOS NO TRIBUTARIOS</v>
          </cell>
          <cell r="Y127">
            <v>361368</v>
          </cell>
          <cell r="Z127">
            <v>686633</v>
          </cell>
          <cell r="AA127">
            <v>364505.12584699999</v>
          </cell>
          <cell r="AB127">
            <v>575100</v>
          </cell>
          <cell r="AC127">
            <v>444356.99999953806</v>
          </cell>
          <cell r="AD127">
            <v>90.009353346173441</v>
          </cell>
          <cell r="AE127">
            <v>-16.243466305872278</v>
          </cell>
          <cell r="AF127">
            <v>21.906927637021955</v>
          </cell>
          <cell r="AG127">
            <v>-22.733959311504425</v>
          </cell>
        </row>
        <row r="128">
          <cell r="X128" t="str">
            <v>CONTRIBUCION ESPECIAL POR EXPLOTACION O EXPORTACION</v>
          </cell>
        </row>
        <row r="129">
          <cell r="X129" t="str">
            <v>DE PETROLEO CRUDO, GAS LIBRE, CARBON Y FERRONIQUEL</v>
          </cell>
          <cell r="Y129">
            <v>213938</v>
          </cell>
          <cell r="Z129">
            <v>336228</v>
          </cell>
          <cell r="AA129">
            <v>164620</v>
          </cell>
          <cell r="AB129">
            <v>75600</v>
          </cell>
          <cell r="AC129">
            <v>34844.999999538064</v>
          </cell>
          <cell r="AD129">
            <v>57.161420598491141</v>
          </cell>
          <cell r="AE129">
            <v>-77.515257503836679</v>
          </cell>
          <cell r="AF129">
            <v>-78.833070101118906</v>
          </cell>
          <cell r="AG129">
            <v>-53.908730159341189</v>
          </cell>
          <cell r="AH129" t="str">
            <v>Considera la reducción establecida Art 52  Ley 223/95</v>
          </cell>
        </row>
        <row r="130">
          <cell r="X130" t="str">
            <v>OTROS NO TRIBUTARIOS</v>
          </cell>
          <cell r="Y130">
            <v>147430</v>
          </cell>
          <cell r="Z130">
            <v>350405</v>
          </cell>
          <cell r="AA130">
            <v>199885.12584699999</v>
          </cell>
          <cell r="AB130">
            <v>499500</v>
          </cell>
          <cell r="AC130">
            <v>409512</v>
          </cell>
          <cell r="AD130">
            <v>137.6755070202808</v>
          </cell>
          <cell r="AE130">
            <v>42.549335768610597</v>
          </cell>
          <cell r="AF130">
            <v>104.87367344854701</v>
          </cell>
          <cell r="AG130">
            <v>-18.015615615615623</v>
          </cell>
        </row>
        <row r="131">
          <cell r="X131" t="str">
            <v xml:space="preserve">      Extensión Comncesión Telefonia Celular</v>
          </cell>
          <cell r="Z131">
            <v>141241.1</v>
          </cell>
        </row>
        <row r="132">
          <cell r="X132" t="str">
            <v xml:space="preserve">      Fondo de Superávit de la Nación </v>
          </cell>
          <cell r="Y132">
            <v>91322</v>
          </cell>
          <cell r="Z132">
            <v>96904.9</v>
          </cell>
          <cell r="AA132">
            <v>138439.12584699999</v>
          </cell>
          <cell r="AB132">
            <v>138439.12584699999</v>
          </cell>
          <cell r="AC132">
            <v>151520</v>
          </cell>
          <cell r="AD132">
            <v>6.1134228334902785</v>
          </cell>
          <cell r="AE132">
            <v>42.860810802136925</v>
          </cell>
          <cell r="AF132">
            <v>9.4488274705351039</v>
          </cell>
          <cell r="AG132">
            <v>9.4488274705351039</v>
          </cell>
          <cell r="AH132" t="str">
            <v>Octavas Concesión Telefonía Móvil Celular (1995 - 2002)</v>
          </cell>
        </row>
        <row r="133">
          <cell r="X133" t="str">
            <v xml:space="preserve">      Concesión Larga Distancia</v>
          </cell>
          <cell r="AB133">
            <v>300000</v>
          </cell>
          <cell r="AC133">
            <v>179902</v>
          </cell>
          <cell r="AG133">
            <v>-40.032666666666671</v>
          </cell>
          <cell r="AH133" t="str">
            <v>Para 1998 US$225 millones, en 1999 y 2000 restantes US$225 millones por parte iguales</v>
          </cell>
        </row>
        <row r="134">
          <cell r="X134" t="str">
            <v xml:space="preserve">      Resto</v>
          </cell>
          <cell r="Y134">
            <v>56108</v>
          </cell>
          <cell r="Z134">
            <v>112259</v>
          </cell>
          <cell r="AA134">
            <v>61446</v>
          </cell>
          <cell r="AB134">
            <v>61060.874153000012</v>
          </cell>
          <cell r="AC134">
            <v>78090</v>
          </cell>
          <cell r="AD134">
            <v>100.07663791259715</v>
          </cell>
          <cell r="AE134">
            <v>-45.607145838640996</v>
          </cell>
          <cell r="AF134">
            <v>27.087198515769948</v>
          </cell>
          <cell r="AG134">
            <v>27.888768517021511</v>
          </cell>
          <cell r="AH134" t="str">
            <v>Hasta 1998 5% contratos Obras Públicas Ley 104/93(en 1999 pasa a Fondo de Seguridad y Convivencia Ciudadana Ley 418/97), Concesión Sociedades Portuarias (por variación PIB).</v>
          </cell>
        </row>
        <row r="136">
          <cell r="V136" t="str">
            <v>2.</v>
          </cell>
          <cell r="W136" t="str">
            <v>RECURSOS DE CAPITAL</v>
          </cell>
          <cell r="Y136">
            <v>9454718</v>
          </cell>
          <cell r="Z136">
            <v>12013036.820606999</v>
          </cell>
          <cell r="AA136">
            <v>16207486.153754</v>
          </cell>
          <cell r="AB136">
            <v>16207486.153754</v>
          </cell>
          <cell r="AC136">
            <v>19182007.865153998</v>
          </cell>
          <cell r="AD136">
            <v>71.422205863294906</v>
          </cell>
          <cell r="AE136">
            <v>34.915811844944145</v>
          </cell>
          <cell r="AF136">
            <v>18.352764168248491</v>
          </cell>
          <cell r="AG136">
            <v>18.352764168248491</v>
          </cell>
        </row>
        <row r="138">
          <cell r="W138" t="str">
            <v>2.5. RECURSOS DEL CREDITO EXTERNO</v>
          </cell>
          <cell r="Y138">
            <v>2041518</v>
          </cell>
          <cell r="Z138">
            <v>1797729.030367</v>
          </cell>
          <cell r="AA138">
            <v>3352906.6945369998</v>
          </cell>
          <cell r="AB138">
            <v>3352906.6945369998</v>
          </cell>
          <cell r="AC138">
            <v>5299805.9730000002</v>
          </cell>
          <cell r="AD138">
            <v>-11.941553767000823</v>
          </cell>
          <cell r="AE138">
            <v>86.507901797220015</v>
          </cell>
          <cell r="AF138">
            <v>58.066014232819143</v>
          </cell>
          <cell r="AG138">
            <v>58.066014232819143</v>
          </cell>
        </row>
        <row r="139">
          <cell r="W139" t="str">
            <v>2.6. RECURSOS DEL CREDITO INTERNO</v>
          </cell>
          <cell r="Y139">
            <v>3928505</v>
          </cell>
          <cell r="Z139">
            <v>7590793.914806</v>
          </cell>
          <cell r="AA139">
            <v>10343544.959217001</v>
          </cell>
          <cell r="AB139">
            <v>10343544.959217001</v>
          </cell>
          <cell r="AC139">
            <v>9735498.8921539988</v>
          </cell>
          <cell r="AD139">
            <v>93.223475973837381</v>
          </cell>
          <cell r="AE139">
            <v>36.264336448941179</v>
          </cell>
          <cell r="AF139">
            <v>-5.8785075084067717</v>
          </cell>
          <cell r="AG139">
            <v>-5.8785075084067717</v>
          </cell>
        </row>
        <row r="140">
          <cell r="W140" t="str">
            <v>2.7. OTROS RECURSOS DE CAPITAL</v>
          </cell>
          <cell r="Y140">
            <v>3484695</v>
          </cell>
          <cell r="Z140">
            <v>2624513.875434</v>
          </cell>
          <cell r="AA140">
            <v>2511034.5</v>
          </cell>
          <cell r="AB140">
            <v>2511034.5</v>
          </cell>
          <cell r="AC140">
            <v>4146703</v>
          </cell>
          <cell r="AD140">
            <v>-24.684545550356628</v>
          </cell>
          <cell r="AE140">
            <v>-4.3238245564708455</v>
          </cell>
          <cell r="AF140">
            <v>65.13922847336427</v>
          </cell>
          <cell r="AG140">
            <v>65.13922847336427</v>
          </cell>
          <cell r="AH140" t="str">
            <v>Donaciones en cada año, Enajenación activos (plan), excedentes Financieros Entidades Descentralizadas, Rendimientos Financieros, Recuperación de Cartera, Recursos no apropiados (según Plan Financiero). En 1999 superávit Nación 1997 (Contaduría)</v>
          </cell>
        </row>
        <row r="142">
          <cell r="V142">
            <v>3</v>
          </cell>
          <cell r="W142" t="str">
            <v>RENTAS PARAFISCALES</v>
          </cell>
          <cell r="Y142">
            <v>122554</v>
          </cell>
          <cell r="Z142">
            <v>336368.21808000002</v>
          </cell>
          <cell r="AA142">
            <v>742831.93553000002</v>
          </cell>
          <cell r="AB142">
            <v>742831.93553000002</v>
          </cell>
          <cell r="AC142">
            <v>495721.437148</v>
          </cell>
          <cell r="AD142">
            <v>174.46531168301323</v>
          </cell>
          <cell r="AE142">
            <v>120.83891866184837</v>
          </cell>
          <cell r="AF142">
            <v>-33.266003595509154</v>
          </cell>
          <cell r="AG142">
            <v>-33.266003595509154</v>
          </cell>
          <cell r="AH142" t="str">
            <v xml:space="preserve">Fondo de Prestaciones Sociales del Magisterio </v>
          </cell>
        </row>
        <row r="144">
          <cell r="V144">
            <v>4</v>
          </cell>
          <cell r="W144" t="str">
            <v>FONDOS ESPECIALES</v>
          </cell>
          <cell r="Y144">
            <v>1077629</v>
          </cell>
          <cell r="Z144">
            <v>1493046.7265959999</v>
          </cell>
          <cell r="AA144">
            <v>1748572.2735279996</v>
          </cell>
          <cell r="AB144">
            <v>1748572.2735279996</v>
          </cell>
          <cell r="AC144">
            <v>2306878.6946720001</v>
          </cell>
          <cell r="AD144">
            <v>38.549234160921799</v>
          </cell>
          <cell r="AE144">
            <v>17.114370393120449</v>
          </cell>
          <cell r="AF144">
            <v>31.929273361834554</v>
          </cell>
          <cell r="AG144">
            <v>31.929273361834554</v>
          </cell>
          <cell r="AH144" t="str">
            <v>Estimación ingresos definidos por la Ley para prestación servicio público específico que corresponde.</v>
          </cell>
        </row>
      </sheetData>
      <sheetData sheetId="2">
        <row r="98">
          <cell r="V98" t="str">
            <v>COMPOSICION DEL PRESUPUESTO DE RENTAS DE LA NACION</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4-"/>
      <sheetName val="Formulario 4- Planta Misional"/>
      <sheetName val="Formulario 4- Planta Apoyo"/>
      <sheetName val="DISTRIBUCION DETALLADA"/>
      <sheetName val="DISTRIBUCION GENERAL"/>
      <sheetName val="Formulario 4A - Nómina"/>
      <sheetName val="DISTRIBUCION PER MISIONAL "/>
      <sheetName val="DISTRIBUCION PER APOYO"/>
      <sheetName val="QUINQUENIOS 2023"/>
      <sheetName val="Misional y Apoyo"/>
      <sheetName val="DESPLEGABLES"/>
    </sheetNames>
    <sheetDataSet>
      <sheetData sheetId="0" refreshError="1"/>
      <sheetData sheetId="1" refreshError="1"/>
      <sheetData sheetId="2" refreshError="1"/>
      <sheetData sheetId="3" refreshError="1"/>
      <sheetData sheetId="4"/>
      <sheetData sheetId="5" refreshError="1"/>
      <sheetData sheetId="6">
        <row r="89">
          <cell r="D89">
            <v>60</v>
          </cell>
        </row>
      </sheetData>
      <sheetData sheetId="7">
        <row r="47">
          <cell r="D47">
            <v>17</v>
          </cell>
        </row>
      </sheetData>
      <sheetData sheetId="8" refreshError="1"/>
      <sheetData sheetId="9" refreshError="1"/>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2castigo"/>
      <sheetName val="Hoja1"/>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TOTAL_FUN"/>
      <sheetName val="NACION_FUN"/>
      <sheetName val="PROPIOS_FUN"/>
      <sheetName val="TOTAL_FUN1"/>
      <sheetName val="NACION_FUN1"/>
      <sheetName val="PROPIOS_FUN1"/>
    </sheetNames>
    <sheetDataSet>
      <sheetData sheetId="0" refreshError="1"/>
      <sheetData sheetId="1" refreshError="1"/>
      <sheetData sheetId="2"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SOCIAL"/>
      <sheetName val="PRES NETO"/>
      <sheetName val="RESUMEN"/>
      <sheetName val="SUPUESTOS"/>
      <sheetName val="TRANSFERENCIAS"/>
      <sheetName val="ICBF"/>
      <sheetName val="SENA"/>
      <sheetName val="SENA2%YPORTAF"/>
      <sheetName val="REZAGOS"/>
      <sheetName val="ICBF3%"/>
      <sheetName val="SENA2%"/>
      <sheetName val="PRES_NETO"/>
      <sheetName val="PRES_NETO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efreshError="1">
        <row r="3">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pagos"/>
      <sheetName val="P+D ingresos"/>
      <sheetName val="Dolares ingresos"/>
      <sheetName val="Pesos ingresos"/>
      <sheetName val="Dolares pagos"/>
      <sheetName val="Pesos pagos"/>
      <sheetName val="Seguimiento pagos"/>
      <sheetName val="Seguimiento ingresos"/>
      <sheetName val="Seguimiento Flujo"/>
      <sheetName val="Hoja2"/>
      <sheetName val="Hoja1"/>
      <sheetName val="Seguimiento Transferencias"/>
      <sheetName val="Gráfico3"/>
      <sheetName val="Reporte de Pagos"/>
      <sheetName val="Reporte Vicetecnico"/>
      <sheetName val="inversión"/>
      <sheetName val="Transferencias"/>
      <sheetName val="Calculo TC"/>
      <sheetName val="Gráfico TC"/>
      <sheetName val="Ejercicio Portafolio"/>
      <sheetName val="Rend. financieros"/>
      <sheetName val="Contingencias"/>
      <sheetName val="Resumen TES Convenidas"/>
      <sheetName val="TES Convenidas"/>
      <sheetName val="Gráfico1"/>
      <sheetName val="Comparación Tributarios"/>
      <sheetName val="Comparación Servicio Deuda"/>
      <sheetName val="Ahorro TES"/>
      <sheetName val="Flujo Tesorería"/>
      <sheetName val="P+D_pagos"/>
      <sheetName val="P+D_ingresos"/>
      <sheetName val="Dolares_ingresos"/>
      <sheetName val="Pesos_ingresos"/>
      <sheetName val="Dolares_pagos"/>
      <sheetName val="Pesos_pagos"/>
      <sheetName val="Seguimiento_pagos"/>
      <sheetName val="Seguimiento_ingresos"/>
      <sheetName val="Seguimiento_Flujo"/>
      <sheetName val="Seguimiento_Transferencias"/>
      <sheetName val="Reporte_de_Pagos"/>
      <sheetName val="Reporte_Vicetecnico"/>
      <sheetName val="Calculo_TC"/>
      <sheetName val="Gráfico_TC"/>
      <sheetName val="Ejercicio_Portafolio"/>
      <sheetName val="Rend__financieros"/>
      <sheetName val="Resumen_TES_Convenidas"/>
      <sheetName val="TES_Convenidas"/>
      <sheetName val="Comparación_Tributarios"/>
      <sheetName val="Comparación_Servicio_Deuda"/>
      <sheetName val="Ahorro_TES"/>
      <sheetName val="Flujo_Tesorería"/>
      <sheetName val="P+D_pagos1"/>
      <sheetName val="P+D_ingresos1"/>
      <sheetName val="Dolares_ingresos1"/>
      <sheetName val="Pesos_ingresos1"/>
      <sheetName val="Dolares_pagos1"/>
      <sheetName val="Pesos_pagos1"/>
      <sheetName val="Seguimiento_pagos1"/>
      <sheetName val="Seguimiento_ingresos1"/>
      <sheetName val="Seguimiento_Flujo1"/>
      <sheetName val="Seguimiento_Transferencias1"/>
      <sheetName val="Reporte_de_Pagos1"/>
      <sheetName val="Reporte_Vicetecnico1"/>
      <sheetName val="Calculo_TC1"/>
      <sheetName val="Gráfico_TC1"/>
      <sheetName val="Ejercicio_Portafolio1"/>
      <sheetName val="Rend__financieros1"/>
      <sheetName val="Resumen_TES_Convenidas1"/>
      <sheetName val="TES_Convenidas1"/>
      <sheetName val="Comparación_Tributarios1"/>
      <sheetName val="Comparación_Servicio_Deuda1"/>
      <sheetName val="Ahorro_TES1"/>
      <sheetName val="Flujo_Tesorería1"/>
    </sheetNames>
    <sheetDataSet>
      <sheetData sheetId="0" refreshError="1"/>
      <sheetData sheetId="1" refreshError="1">
        <row r="2">
          <cell r="D2" t="str">
            <v>INGRESOS PROGRAMADOS DE RECAUDO PARA LA TESORERIA</v>
          </cell>
        </row>
        <row r="3">
          <cell r="D3" t="str">
            <v>PESOS MAS DOLARES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1140.71421463775</v>
          </cell>
          <cell r="I10">
            <v>2651.9847937195022</v>
          </cell>
          <cell r="J10">
            <v>1471.5354278392447</v>
          </cell>
          <cell r="K10">
            <v>2179.6081448299437</v>
          </cell>
          <cell r="L10">
            <v>1722.8942551986092</v>
          </cell>
          <cell r="M10">
            <v>1729.869501630498</v>
          </cell>
          <cell r="N10">
            <v>2106.3267525148112</v>
          </cell>
          <cell r="O10">
            <v>2025.1217938814996</v>
          </cell>
          <cell r="P10">
            <v>2249.0322651158435</v>
          </cell>
          <cell r="Q10">
            <v>1516.7031570160511</v>
          </cell>
          <cell r="R10">
            <v>1087.8304174938371</v>
          </cell>
          <cell r="S10">
            <v>1825.5303261381632</v>
          </cell>
          <cell r="T10">
            <v>21707.151050015753</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898.2148985554644</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H15">
            <v>0</v>
          </cell>
          <cell r="I15">
            <v>0</v>
          </cell>
          <cell r="J15">
            <v>0</v>
          </cell>
          <cell r="K15">
            <v>0</v>
          </cell>
          <cell r="L15">
            <v>0</v>
          </cell>
          <cell r="M15">
            <v>0</v>
          </cell>
          <cell r="N15">
            <v>0</v>
          </cell>
          <cell r="O15">
            <v>0</v>
          </cell>
          <cell r="P15">
            <v>0</v>
          </cell>
          <cell r="Q15">
            <v>0</v>
          </cell>
          <cell r="R15">
            <v>0</v>
          </cell>
          <cell r="S15">
            <v>0</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H18">
            <v>0</v>
          </cell>
          <cell r="I18">
            <v>0</v>
          </cell>
          <cell r="J18">
            <v>0</v>
          </cell>
          <cell r="K18">
            <v>0</v>
          </cell>
          <cell r="L18">
            <v>0</v>
          </cell>
          <cell r="M18">
            <v>0</v>
          </cell>
          <cell r="N18">
            <v>0</v>
          </cell>
          <cell r="O18">
            <v>0</v>
          </cell>
          <cell r="P18">
            <v>0</v>
          </cell>
          <cell r="Q18">
            <v>0</v>
          </cell>
          <cell r="R18">
            <v>0</v>
          </cell>
          <cell r="S18">
            <v>0</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H20">
            <v>0</v>
          </cell>
          <cell r="I20">
            <v>0</v>
          </cell>
          <cell r="J20">
            <v>0</v>
          </cell>
          <cell r="K20">
            <v>0</v>
          </cell>
          <cell r="L20">
            <v>0</v>
          </cell>
          <cell r="M20">
            <v>0</v>
          </cell>
          <cell r="N20">
            <v>0</v>
          </cell>
          <cell r="O20">
            <v>0</v>
          </cell>
          <cell r="P20">
            <v>0</v>
          </cell>
          <cell r="Q20">
            <v>0</v>
          </cell>
          <cell r="R20">
            <v>0</v>
          </cell>
          <cell r="S20">
            <v>0</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H23">
            <v>0</v>
          </cell>
          <cell r="I23">
            <v>0.7</v>
          </cell>
          <cell r="J23">
            <v>0.2</v>
          </cell>
          <cell r="K23">
            <v>0.5</v>
          </cell>
          <cell r="L23">
            <v>0.7</v>
          </cell>
          <cell r="M23">
            <v>0</v>
          </cell>
          <cell r="N23">
            <v>3.5</v>
          </cell>
          <cell r="O23">
            <v>0</v>
          </cell>
          <cell r="P23">
            <v>0</v>
          </cell>
          <cell r="Q23">
            <v>0</v>
          </cell>
          <cell r="R23">
            <v>0</v>
          </cell>
          <cell r="S23">
            <v>1.5</v>
          </cell>
          <cell r="T23">
            <v>7.1</v>
          </cell>
        </row>
        <row r="24">
          <cell r="F24" t="str">
            <v>Impuesto al Oro y Platino</v>
          </cell>
          <cell r="H24">
            <v>0</v>
          </cell>
          <cell r="I24">
            <v>0</v>
          </cell>
          <cell r="J24">
            <v>0</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H25">
            <v>0</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36.868704966588957</v>
          </cell>
          <cell r="Q27">
            <v>44.683765537500214</v>
          </cell>
          <cell r="R27">
            <v>45.714326935617784</v>
          </cell>
          <cell r="S27">
            <v>52.338862085343102</v>
          </cell>
          <cell r="T27">
            <v>421.50592336302719</v>
          </cell>
        </row>
        <row r="28">
          <cell r="F28" t="str">
            <v>Cuota de Valorización Obras Nacionales</v>
          </cell>
          <cell r="H28">
            <v>0</v>
          </cell>
          <cell r="I28">
            <v>0</v>
          </cell>
          <cell r="J28">
            <v>0</v>
          </cell>
          <cell r="K28">
            <v>0</v>
          </cell>
          <cell r="L28">
            <v>0</v>
          </cell>
          <cell r="M28">
            <v>0</v>
          </cell>
          <cell r="N28">
            <v>0</v>
          </cell>
          <cell r="O28">
            <v>0</v>
          </cell>
          <cell r="P28">
            <v>0</v>
          </cell>
          <cell r="Q28">
            <v>0</v>
          </cell>
          <cell r="R28">
            <v>0</v>
          </cell>
          <cell r="S28">
            <v>0</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H32">
            <v>0</v>
          </cell>
          <cell r="I32">
            <v>0</v>
          </cell>
          <cell r="J32">
            <v>0</v>
          </cell>
          <cell r="K32">
            <v>0</v>
          </cell>
          <cell r="L32">
            <v>0</v>
          </cell>
          <cell r="M32">
            <v>0</v>
          </cell>
          <cell r="N32">
            <v>0</v>
          </cell>
          <cell r="O32">
            <v>0</v>
          </cell>
          <cell r="P32">
            <v>0</v>
          </cell>
          <cell r="Q32">
            <v>0</v>
          </cell>
          <cell r="R32">
            <v>0</v>
          </cell>
          <cell r="S32">
            <v>0</v>
          </cell>
          <cell r="T32">
            <v>0</v>
          </cell>
        </row>
        <row r="33">
          <cell r="F33" t="str">
            <v>Concesiones</v>
          </cell>
          <cell r="H33">
            <v>0</v>
          </cell>
          <cell r="I33">
            <v>0</v>
          </cell>
          <cell r="J33">
            <v>5</v>
          </cell>
          <cell r="K33">
            <v>1</v>
          </cell>
          <cell r="L33">
            <v>0</v>
          </cell>
          <cell r="M33">
            <v>0</v>
          </cell>
          <cell r="N33">
            <v>0</v>
          </cell>
          <cell r="O33">
            <v>0</v>
          </cell>
          <cell r="P33">
            <v>0</v>
          </cell>
          <cell r="Q33">
            <v>0</v>
          </cell>
          <cell r="R33">
            <v>0</v>
          </cell>
          <cell r="S33">
            <v>0</v>
          </cell>
          <cell r="T33">
            <v>6</v>
          </cell>
        </row>
        <row r="34">
          <cell r="F34" t="str">
            <v>-</v>
          </cell>
          <cell r="G34" t="str">
            <v>Larga Distancia Nacional</v>
          </cell>
          <cell r="H34">
            <v>0</v>
          </cell>
          <cell r="I34">
            <v>0</v>
          </cell>
          <cell r="J34">
            <v>0</v>
          </cell>
          <cell r="K34">
            <v>0</v>
          </cell>
          <cell r="L34">
            <v>0</v>
          </cell>
          <cell r="M34">
            <v>0</v>
          </cell>
          <cell r="N34">
            <v>0</v>
          </cell>
          <cell r="O34">
            <v>0</v>
          </cell>
          <cell r="P34">
            <v>0</v>
          </cell>
          <cell r="Q34">
            <v>0</v>
          </cell>
          <cell r="R34">
            <v>0</v>
          </cell>
          <cell r="S34">
            <v>0</v>
          </cell>
          <cell r="T34">
            <v>0</v>
          </cell>
        </row>
        <row r="35">
          <cell r="F35" t="str">
            <v>-</v>
          </cell>
          <cell r="G35" t="str">
            <v>Larga Distancia Internacional</v>
          </cell>
          <cell r="H35">
            <v>0</v>
          </cell>
          <cell r="I35">
            <v>0</v>
          </cell>
          <cell r="J35">
            <v>0</v>
          </cell>
          <cell r="K35">
            <v>0</v>
          </cell>
          <cell r="L35">
            <v>0</v>
          </cell>
          <cell r="M35">
            <v>0</v>
          </cell>
          <cell r="N35">
            <v>0</v>
          </cell>
          <cell r="O35">
            <v>0</v>
          </cell>
          <cell r="P35">
            <v>0</v>
          </cell>
          <cell r="Q35">
            <v>0</v>
          </cell>
          <cell r="R35">
            <v>0</v>
          </cell>
          <cell r="S35">
            <v>0</v>
          </cell>
          <cell r="T35">
            <v>0</v>
          </cell>
        </row>
        <row r="36">
          <cell r="F36" t="str">
            <v>-</v>
          </cell>
          <cell r="G36" t="str">
            <v>Sociedades Portuarias</v>
          </cell>
          <cell r="H36">
            <v>0</v>
          </cell>
          <cell r="I36">
            <v>0</v>
          </cell>
          <cell r="J36">
            <v>5</v>
          </cell>
          <cell r="K36">
            <v>1</v>
          </cell>
          <cell r="L36">
            <v>0</v>
          </cell>
          <cell r="M36">
            <v>0</v>
          </cell>
          <cell r="N36">
            <v>0</v>
          </cell>
          <cell r="O36">
            <v>0</v>
          </cell>
          <cell r="P36">
            <v>0</v>
          </cell>
          <cell r="Q36">
            <v>0</v>
          </cell>
          <cell r="R36">
            <v>0</v>
          </cell>
          <cell r="S36">
            <v>0</v>
          </cell>
          <cell r="T36">
            <v>6</v>
          </cell>
        </row>
        <row r="37">
          <cell r="F37" t="str">
            <v>-</v>
          </cell>
          <cell r="G37" t="str">
            <v>Otras</v>
          </cell>
          <cell r="H37">
            <v>0</v>
          </cell>
          <cell r="I37">
            <v>0</v>
          </cell>
          <cell r="J37">
            <v>0</v>
          </cell>
          <cell r="K37">
            <v>0</v>
          </cell>
          <cell r="L37">
            <v>0</v>
          </cell>
          <cell r="M37">
            <v>0</v>
          </cell>
          <cell r="N37">
            <v>0</v>
          </cell>
          <cell r="O37">
            <v>0</v>
          </cell>
          <cell r="P37">
            <v>0</v>
          </cell>
          <cell r="Q37">
            <v>0</v>
          </cell>
          <cell r="R37">
            <v>0</v>
          </cell>
          <cell r="S37">
            <v>0</v>
          </cell>
          <cell r="T37">
            <v>0</v>
          </cell>
        </row>
        <row r="38">
          <cell r="F38" t="str">
            <v>Contraprestación Icel-Corelca</v>
          </cell>
          <cell r="H38">
            <v>0</v>
          </cell>
          <cell r="I38">
            <v>0</v>
          </cell>
          <cell r="J38">
            <v>0</v>
          </cell>
          <cell r="K38">
            <v>0</v>
          </cell>
          <cell r="L38">
            <v>0</v>
          </cell>
          <cell r="M38">
            <v>0</v>
          </cell>
          <cell r="N38">
            <v>0</v>
          </cell>
          <cell r="O38">
            <v>0</v>
          </cell>
          <cell r="P38">
            <v>0</v>
          </cell>
          <cell r="Q38">
            <v>0</v>
          </cell>
          <cell r="R38">
            <v>0</v>
          </cell>
          <cell r="S38">
            <v>0</v>
          </cell>
          <cell r="T38">
            <v>0</v>
          </cell>
        </row>
        <row r="39">
          <cell r="F39" t="str">
            <v>Otros No Tributarios</v>
          </cell>
          <cell r="H39">
            <v>0</v>
          </cell>
          <cell r="I39">
            <v>0</v>
          </cell>
          <cell r="J39">
            <v>0</v>
          </cell>
          <cell r="K39">
            <v>0</v>
          </cell>
          <cell r="L39">
            <v>0</v>
          </cell>
          <cell r="M39">
            <v>0</v>
          </cell>
          <cell r="N39">
            <v>0</v>
          </cell>
          <cell r="O39">
            <v>0</v>
          </cell>
          <cell r="P39">
            <v>0</v>
          </cell>
          <cell r="Q39">
            <v>0</v>
          </cell>
          <cell r="R39">
            <v>0</v>
          </cell>
          <cell r="S39">
            <v>0</v>
          </cell>
          <cell r="T39">
            <v>0</v>
          </cell>
        </row>
        <row r="41">
          <cell r="D41" t="str">
            <v>2.</v>
          </cell>
          <cell r="E41" t="str">
            <v>RECURSOS DE CAPITAL</v>
          </cell>
          <cell r="H41">
            <v>411.99226213767429</v>
          </cell>
          <cell r="I41">
            <v>1209.4085167199025</v>
          </cell>
          <cell r="J41">
            <v>612.63593395478995</v>
          </cell>
          <cell r="K41">
            <v>996.17730737216425</v>
          </cell>
          <cell r="L41">
            <v>712.91603366398579</v>
          </cell>
          <cell r="M41">
            <v>475.56815691244606</v>
          </cell>
          <cell r="N41">
            <v>1048.3826656734291</v>
          </cell>
          <cell r="O41">
            <v>714.5674845747003</v>
          </cell>
          <cell r="P41">
            <v>1320.4815308572013</v>
          </cell>
          <cell r="Q41">
            <v>207.76809372562374</v>
          </cell>
          <cell r="R41">
            <v>222.94976650111329</v>
          </cell>
          <cell r="S41">
            <v>447.69624485758766</v>
          </cell>
          <cell r="T41">
            <v>8380.5439969506187</v>
          </cell>
        </row>
        <row r="42">
          <cell r="E42" t="str">
            <v>2.1</v>
          </cell>
          <cell r="F42" t="str">
            <v>CREDITO EXTERNO</v>
          </cell>
          <cell r="H42">
            <v>31.615580854135906</v>
          </cell>
          <cell r="I42">
            <v>804.21490643300001</v>
          </cell>
          <cell r="J42">
            <v>62.173021754999994</v>
          </cell>
          <cell r="K42">
            <v>448.70730131700003</v>
          </cell>
          <cell r="L42">
            <v>21.168789650642193</v>
          </cell>
          <cell r="M42">
            <v>17.307276384997571</v>
          </cell>
          <cell r="N42">
            <v>43.08056111621061</v>
          </cell>
          <cell r="O42">
            <v>25.187102494115827</v>
          </cell>
          <cell r="P42">
            <v>413.48173885674629</v>
          </cell>
          <cell r="Q42">
            <v>21.436725135664975</v>
          </cell>
          <cell r="R42">
            <v>38.809750203640519</v>
          </cell>
          <cell r="S42">
            <v>61.866621600922549</v>
          </cell>
          <cell r="T42">
            <v>1989.0493758020766</v>
          </cell>
        </row>
        <row r="43">
          <cell r="F43" t="str">
            <v>Banca Multilateral</v>
          </cell>
          <cell r="H43">
            <v>31.615580854135906</v>
          </cell>
          <cell r="I43">
            <v>32.613038932999999</v>
          </cell>
          <cell r="J43">
            <v>62.173021754999994</v>
          </cell>
          <cell r="K43">
            <v>27.088977317000001</v>
          </cell>
          <cell r="L43">
            <v>21.168789650642193</v>
          </cell>
          <cell r="M43">
            <v>17.307276384997571</v>
          </cell>
          <cell r="N43">
            <v>43.08056111621061</v>
          </cell>
          <cell r="O43">
            <v>25.187102494115827</v>
          </cell>
          <cell r="P43">
            <v>55.992423656746311</v>
          </cell>
          <cell r="Q43">
            <v>21.436725135664975</v>
          </cell>
          <cell r="R43">
            <v>38.809750203640519</v>
          </cell>
          <cell r="S43">
            <v>61.866621600922549</v>
          </cell>
          <cell r="T43">
            <v>438.33986910207648</v>
          </cell>
        </row>
        <row r="44">
          <cell r="F44" t="str">
            <v>Banca Comercial</v>
          </cell>
          <cell r="H44">
            <v>0</v>
          </cell>
          <cell r="I44">
            <v>0</v>
          </cell>
          <cell r="J44">
            <v>0</v>
          </cell>
          <cell r="K44">
            <v>0</v>
          </cell>
          <cell r="L44">
            <v>0</v>
          </cell>
          <cell r="M44">
            <v>0</v>
          </cell>
          <cell r="N44">
            <v>0</v>
          </cell>
          <cell r="O44">
            <v>0</v>
          </cell>
          <cell r="P44">
            <v>0</v>
          </cell>
          <cell r="Q44">
            <v>0</v>
          </cell>
          <cell r="R44">
            <v>0</v>
          </cell>
          <cell r="S44">
            <v>0</v>
          </cell>
          <cell r="T44">
            <v>0</v>
          </cell>
        </row>
        <row r="45">
          <cell r="F45" t="str">
            <v>Bonos Resol. 4308/94</v>
          </cell>
          <cell r="H45">
            <v>0</v>
          </cell>
          <cell r="I45">
            <v>0</v>
          </cell>
          <cell r="J45">
            <v>0</v>
          </cell>
          <cell r="K45">
            <v>0</v>
          </cell>
          <cell r="L45">
            <v>0</v>
          </cell>
          <cell r="M45">
            <v>0</v>
          </cell>
          <cell r="N45">
            <v>0</v>
          </cell>
          <cell r="O45">
            <v>0</v>
          </cell>
          <cell r="P45">
            <v>0</v>
          </cell>
          <cell r="Q45">
            <v>0</v>
          </cell>
          <cell r="R45">
            <v>0</v>
          </cell>
          <cell r="S45">
            <v>0</v>
          </cell>
          <cell r="T45">
            <v>0</v>
          </cell>
        </row>
        <row r="46">
          <cell r="F46" t="str">
            <v>Bonos Externos</v>
          </cell>
          <cell r="H46">
            <v>0</v>
          </cell>
          <cell r="I46">
            <v>771.60186750000003</v>
          </cell>
          <cell r="J46">
            <v>0</v>
          </cell>
          <cell r="K46">
            <v>421.61832400000003</v>
          </cell>
          <cell r="L46">
            <v>0</v>
          </cell>
          <cell r="M46">
            <v>0</v>
          </cell>
          <cell r="N46">
            <v>0</v>
          </cell>
          <cell r="O46">
            <v>0</v>
          </cell>
          <cell r="P46">
            <v>357.48931519999996</v>
          </cell>
          <cell r="Q46">
            <v>0</v>
          </cell>
          <cell r="R46">
            <v>0</v>
          </cell>
          <cell r="S46">
            <v>0</v>
          </cell>
          <cell r="T46">
            <v>1550.7095067</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820.70593967956142</v>
          </cell>
          <cell r="O48">
            <v>529.4886352406653</v>
          </cell>
          <cell r="P48">
            <v>717.46654953300788</v>
          </cell>
          <cell r="Q48">
            <v>157.02632428525027</v>
          </cell>
          <cell r="R48">
            <v>137.3196338237216</v>
          </cell>
          <cell r="S48">
            <v>202.79999999999998</v>
          </cell>
          <cell r="T48">
            <v>5015.4018692176123</v>
          </cell>
          <cell r="U48">
            <v>0</v>
          </cell>
        </row>
        <row r="49">
          <cell r="F49" t="str">
            <v>TES Convenidos</v>
          </cell>
          <cell r="H49">
            <v>116.718</v>
          </cell>
          <cell r="I49">
            <v>76.635999999999996</v>
          </cell>
          <cell r="J49">
            <v>129.99199999999999</v>
          </cell>
          <cell r="K49">
            <v>266.02800000000002</v>
          </cell>
          <cell r="L49">
            <v>151.977</v>
          </cell>
          <cell r="M49">
            <v>62.365000000000002</v>
          </cell>
          <cell r="N49">
            <v>162.059</v>
          </cell>
          <cell r="O49">
            <v>155.102</v>
          </cell>
          <cell r="P49">
            <v>370.83500000000004</v>
          </cell>
          <cell r="Q49">
            <v>32.6</v>
          </cell>
          <cell r="R49">
            <v>32.6</v>
          </cell>
          <cell r="S49">
            <v>202.79999999999998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J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175.04250114310079</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1376.0927519309294</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H61">
            <v>0</v>
          </cell>
          <cell r="I61">
            <v>0</v>
          </cell>
          <cell r="J61">
            <v>0</v>
          </cell>
          <cell r="K61">
            <v>0</v>
          </cell>
          <cell r="L61">
            <v>0</v>
          </cell>
          <cell r="M61">
            <v>0</v>
          </cell>
          <cell r="N61">
            <v>0</v>
          </cell>
          <cell r="O61">
            <v>0</v>
          </cell>
          <cell r="P61">
            <v>0</v>
          </cell>
          <cell r="Q61">
            <v>0</v>
          </cell>
          <cell r="R61">
            <v>0</v>
          </cell>
          <cell r="S61">
            <v>8.1000000000000014</v>
          </cell>
          <cell r="T61">
            <v>8.1000000000000014</v>
          </cell>
        </row>
        <row r="62">
          <cell r="F62" t="str">
            <v>Rendimientos Financieros Portafolio</v>
          </cell>
          <cell r="H62">
            <v>0</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H64">
            <v>0</v>
          </cell>
          <cell r="I64">
            <v>0</v>
          </cell>
          <cell r="J64">
            <v>0</v>
          </cell>
          <cell r="K64">
            <v>0</v>
          </cell>
          <cell r="L64">
            <v>0</v>
          </cell>
          <cell r="M64">
            <v>0</v>
          </cell>
          <cell r="N64">
            <v>0</v>
          </cell>
          <cell r="O64">
            <v>0</v>
          </cell>
          <cell r="P64">
            <v>0</v>
          </cell>
          <cell r="Q64">
            <v>0</v>
          </cell>
          <cell r="R64">
            <v>9.25</v>
          </cell>
          <cell r="S64">
            <v>9.25</v>
          </cell>
          <cell r="T64">
            <v>18.5</v>
          </cell>
        </row>
        <row r="65">
          <cell r="F65" t="str">
            <v>Apalancamiento de Betania</v>
          </cell>
          <cell r="H65">
            <v>0</v>
          </cell>
          <cell r="I65">
            <v>0</v>
          </cell>
          <cell r="J65">
            <v>0</v>
          </cell>
          <cell r="K65">
            <v>0</v>
          </cell>
          <cell r="L65">
            <v>0</v>
          </cell>
          <cell r="M65">
            <v>0</v>
          </cell>
          <cell r="N65">
            <v>0</v>
          </cell>
          <cell r="O65">
            <v>0</v>
          </cell>
          <cell r="P65">
            <v>0</v>
          </cell>
          <cell r="Q65">
            <v>0</v>
          </cell>
          <cell r="R65">
            <v>0</v>
          </cell>
          <cell r="S65">
            <v>0</v>
          </cell>
          <cell r="T65">
            <v>0</v>
          </cell>
        </row>
        <row r="66">
          <cell r="F66" t="str">
            <v>Enajenación de Activos</v>
          </cell>
          <cell r="H66">
            <v>0</v>
          </cell>
          <cell r="I66">
            <v>158.43919920000002</v>
          </cell>
          <cell r="J66">
            <v>0</v>
          </cell>
          <cell r="K66">
            <v>0</v>
          </cell>
          <cell r="L66">
            <v>0</v>
          </cell>
          <cell r="M66">
            <v>0</v>
          </cell>
          <cell r="N66">
            <v>0</v>
          </cell>
          <cell r="O66">
            <v>0</v>
          </cell>
          <cell r="P66">
            <v>0</v>
          </cell>
          <cell r="Q66">
            <v>0</v>
          </cell>
          <cell r="R66">
            <v>0</v>
          </cell>
          <cell r="S66">
            <v>0</v>
          </cell>
          <cell r="T66">
            <v>158.43919920000002</v>
          </cell>
        </row>
        <row r="67">
          <cell r="F67" t="str">
            <v>-</v>
          </cell>
          <cell r="G67" t="str">
            <v>Banco Popular</v>
          </cell>
          <cell r="H67">
            <v>0</v>
          </cell>
          <cell r="I67">
            <v>0</v>
          </cell>
          <cell r="J67">
            <v>0</v>
          </cell>
          <cell r="K67">
            <v>0</v>
          </cell>
          <cell r="L67">
            <v>0</v>
          </cell>
          <cell r="M67">
            <v>0</v>
          </cell>
          <cell r="N67">
            <v>0</v>
          </cell>
          <cell r="O67">
            <v>0</v>
          </cell>
          <cell r="P67">
            <v>0</v>
          </cell>
          <cell r="Q67">
            <v>0</v>
          </cell>
          <cell r="R67">
            <v>0</v>
          </cell>
          <cell r="S67">
            <v>0</v>
          </cell>
          <cell r="T67">
            <v>0</v>
          </cell>
        </row>
        <row r="68">
          <cell r="F68" t="str">
            <v>-</v>
          </cell>
          <cell r="G68" t="str">
            <v>Betania</v>
          </cell>
          <cell r="H68">
            <v>0</v>
          </cell>
          <cell r="I68">
            <v>0</v>
          </cell>
          <cell r="J68">
            <v>0</v>
          </cell>
          <cell r="K68">
            <v>0</v>
          </cell>
          <cell r="L68">
            <v>0</v>
          </cell>
          <cell r="M68">
            <v>0</v>
          </cell>
          <cell r="N68">
            <v>0</v>
          </cell>
          <cell r="O68">
            <v>0</v>
          </cell>
          <cell r="P68">
            <v>0</v>
          </cell>
          <cell r="Q68">
            <v>0</v>
          </cell>
          <cell r="R68">
            <v>0</v>
          </cell>
          <cell r="S68">
            <v>0</v>
          </cell>
          <cell r="T68">
            <v>0</v>
          </cell>
        </row>
        <row r="69">
          <cell r="F69" t="str">
            <v>-</v>
          </cell>
          <cell r="G69" t="str">
            <v>Termotasajero</v>
          </cell>
          <cell r="H69">
            <v>0</v>
          </cell>
          <cell r="I69">
            <v>0</v>
          </cell>
          <cell r="J69">
            <v>0</v>
          </cell>
          <cell r="K69">
            <v>0</v>
          </cell>
          <cell r="L69">
            <v>0</v>
          </cell>
          <cell r="M69">
            <v>0</v>
          </cell>
          <cell r="N69">
            <v>0</v>
          </cell>
          <cell r="O69">
            <v>0</v>
          </cell>
          <cell r="P69">
            <v>0</v>
          </cell>
          <cell r="Q69">
            <v>0</v>
          </cell>
          <cell r="R69">
            <v>0</v>
          </cell>
          <cell r="S69">
            <v>0</v>
          </cell>
          <cell r="T69">
            <v>0</v>
          </cell>
        </row>
        <row r="70">
          <cell r="F70" t="str">
            <v>-</v>
          </cell>
          <cell r="G70" t="str">
            <v>Termocartagena</v>
          </cell>
          <cell r="H70">
            <v>0</v>
          </cell>
          <cell r="I70">
            <v>0</v>
          </cell>
          <cell r="J70">
            <v>0</v>
          </cell>
          <cell r="K70">
            <v>0</v>
          </cell>
          <cell r="L70">
            <v>0</v>
          </cell>
          <cell r="M70">
            <v>0</v>
          </cell>
          <cell r="N70">
            <v>0</v>
          </cell>
          <cell r="O70">
            <v>0</v>
          </cell>
          <cell r="P70">
            <v>0</v>
          </cell>
          <cell r="Q70">
            <v>0</v>
          </cell>
          <cell r="R70">
            <v>0</v>
          </cell>
          <cell r="S70">
            <v>0</v>
          </cell>
          <cell r="T70">
            <v>0</v>
          </cell>
        </row>
        <row r="71">
          <cell r="F71" t="str">
            <v>-</v>
          </cell>
          <cell r="G71" t="str">
            <v>Chivor</v>
          </cell>
          <cell r="H71">
            <v>0</v>
          </cell>
          <cell r="I71">
            <v>0</v>
          </cell>
          <cell r="J71">
            <v>0</v>
          </cell>
          <cell r="K71">
            <v>0</v>
          </cell>
          <cell r="L71">
            <v>0</v>
          </cell>
          <cell r="M71">
            <v>0</v>
          </cell>
          <cell r="N71">
            <v>0</v>
          </cell>
          <cell r="O71">
            <v>0</v>
          </cell>
          <cell r="P71">
            <v>0</v>
          </cell>
          <cell r="Q71">
            <v>0</v>
          </cell>
          <cell r="R71">
            <v>0</v>
          </cell>
          <cell r="S71">
            <v>0</v>
          </cell>
          <cell r="T71">
            <v>0</v>
          </cell>
        </row>
        <row r="72">
          <cell r="F72" t="str">
            <v>-</v>
          </cell>
          <cell r="G72" t="str">
            <v>Cerromatoso</v>
          </cell>
          <cell r="H72">
            <v>0</v>
          </cell>
          <cell r="I72">
            <v>158.43919920000002</v>
          </cell>
          <cell r="J72">
            <v>0</v>
          </cell>
          <cell r="K72">
            <v>0</v>
          </cell>
          <cell r="L72">
            <v>0</v>
          </cell>
          <cell r="M72">
            <v>0</v>
          </cell>
          <cell r="N72">
            <v>0</v>
          </cell>
          <cell r="O72">
            <v>0</v>
          </cell>
          <cell r="P72">
            <v>0</v>
          </cell>
          <cell r="Q72">
            <v>0</v>
          </cell>
          <cell r="R72">
            <v>0</v>
          </cell>
          <cell r="S72">
            <v>0</v>
          </cell>
          <cell r="T72">
            <v>158.43919920000002</v>
          </cell>
        </row>
        <row r="73">
          <cell r="F73" t="str">
            <v>-</v>
          </cell>
          <cell r="G73" t="str">
            <v>Carbocol</v>
          </cell>
          <cell r="H73">
            <v>0</v>
          </cell>
          <cell r="I73">
            <v>0</v>
          </cell>
          <cell r="J73">
            <v>0</v>
          </cell>
          <cell r="K73">
            <v>0</v>
          </cell>
          <cell r="L73">
            <v>0</v>
          </cell>
          <cell r="M73">
            <v>0</v>
          </cell>
          <cell r="N73">
            <v>0</v>
          </cell>
          <cell r="O73">
            <v>0</v>
          </cell>
          <cell r="P73">
            <v>0</v>
          </cell>
          <cell r="Q73">
            <v>0</v>
          </cell>
          <cell r="R73">
            <v>0</v>
          </cell>
          <cell r="S73">
            <v>0</v>
          </cell>
          <cell r="T73">
            <v>0</v>
          </cell>
        </row>
        <row r="74">
          <cell r="F74" t="str">
            <v>-</v>
          </cell>
          <cell r="G74" t="str">
            <v>Epsa</v>
          </cell>
          <cell r="H74">
            <v>0</v>
          </cell>
          <cell r="I74">
            <v>0</v>
          </cell>
          <cell r="J74">
            <v>0</v>
          </cell>
          <cell r="K74">
            <v>0</v>
          </cell>
          <cell r="L74">
            <v>0</v>
          </cell>
          <cell r="M74">
            <v>0</v>
          </cell>
          <cell r="N74">
            <v>0</v>
          </cell>
          <cell r="O74">
            <v>0</v>
          </cell>
          <cell r="P74">
            <v>0</v>
          </cell>
          <cell r="Q74">
            <v>0</v>
          </cell>
          <cell r="R74">
            <v>0</v>
          </cell>
          <cell r="S74">
            <v>0</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H76">
            <v>0</v>
          </cell>
          <cell r="I76">
            <v>0</v>
          </cell>
          <cell r="J76">
            <v>0</v>
          </cell>
          <cell r="K76">
            <v>0</v>
          </cell>
          <cell r="L76">
            <v>0</v>
          </cell>
          <cell r="M76">
            <v>0</v>
          </cell>
          <cell r="N76">
            <v>0</v>
          </cell>
          <cell r="O76">
            <v>0</v>
          </cell>
          <cell r="P76">
            <v>0</v>
          </cell>
          <cell r="Q76">
            <v>0</v>
          </cell>
          <cell r="R76">
            <v>0</v>
          </cell>
          <cell r="S76">
            <v>0</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H80">
            <v>0</v>
          </cell>
          <cell r="I80">
            <v>0</v>
          </cell>
          <cell r="J80">
            <v>0</v>
          </cell>
          <cell r="K80">
            <v>0</v>
          </cell>
          <cell r="L80">
            <v>0</v>
          </cell>
          <cell r="M80">
            <v>0</v>
          </cell>
          <cell r="N80">
            <v>103.5</v>
          </cell>
          <cell r="O80">
            <v>0</v>
          </cell>
          <cell r="P80">
            <v>103.5</v>
          </cell>
          <cell r="Q80">
            <v>0</v>
          </cell>
          <cell r="R80">
            <v>0</v>
          </cell>
          <cell r="S80">
            <v>0</v>
          </cell>
          <cell r="T80">
            <v>207</v>
          </cell>
        </row>
        <row r="81">
          <cell r="F81" t="str">
            <v>-</v>
          </cell>
          <cell r="G81" t="str">
            <v>Banco de la República</v>
          </cell>
          <cell r="H81">
            <v>0</v>
          </cell>
          <cell r="I81">
            <v>0</v>
          </cell>
          <cell r="J81">
            <v>138.19999999999999</v>
          </cell>
          <cell r="K81">
            <v>0</v>
          </cell>
          <cell r="L81">
            <v>0</v>
          </cell>
          <cell r="M81">
            <v>0</v>
          </cell>
          <cell r="N81">
            <v>0</v>
          </cell>
          <cell r="O81">
            <v>0</v>
          </cell>
          <cell r="P81">
            <v>0</v>
          </cell>
          <cell r="Q81">
            <v>0</v>
          </cell>
          <cell r="R81">
            <v>0</v>
          </cell>
          <cell r="S81">
            <v>0</v>
          </cell>
          <cell r="T81">
            <v>138.19999999999999</v>
          </cell>
        </row>
        <row r="82">
          <cell r="F82" t="str">
            <v>-</v>
          </cell>
          <cell r="G82" t="str">
            <v>Resto</v>
          </cell>
          <cell r="H82">
            <v>0</v>
          </cell>
          <cell r="I82">
            <v>0</v>
          </cell>
          <cell r="J82">
            <v>0</v>
          </cell>
          <cell r="K82">
            <v>0</v>
          </cell>
          <cell r="L82">
            <v>0</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H83">
            <v>0</v>
          </cell>
          <cell r="I83">
            <v>0</v>
          </cell>
          <cell r="J83">
            <v>0</v>
          </cell>
          <cell r="K83">
            <v>0</v>
          </cell>
          <cell r="L83">
            <v>0</v>
          </cell>
          <cell r="M83">
            <v>0</v>
          </cell>
          <cell r="N83">
            <v>0</v>
          </cell>
          <cell r="O83">
            <v>0</v>
          </cell>
          <cell r="P83">
            <v>0</v>
          </cell>
          <cell r="Q83">
            <v>0</v>
          </cell>
          <cell r="R83">
            <v>0</v>
          </cell>
          <cell r="S83">
            <v>29</v>
          </cell>
          <cell r="T83">
            <v>29</v>
          </cell>
        </row>
        <row r="84">
          <cell r="T84">
            <v>436.05522537753154</v>
          </cell>
        </row>
        <row r="85">
          <cell r="D85" t="str">
            <v>3.</v>
          </cell>
          <cell r="E85" t="str">
            <v>FONDOS ESPECIALES</v>
          </cell>
          <cell r="H85">
            <v>21.992685496589797</v>
          </cell>
          <cell r="I85">
            <v>20.542088572355723</v>
          </cell>
          <cell r="J85">
            <v>21.429380914338982</v>
          </cell>
          <cell r="K85">
            <v>21.971906138491516</v>
          </cell>
          <cell r="L85">
            <v>23.918774412177434</v>
          </cell>
          <cell r="M85">
            <v>35.375794960875339</v>
          </cell>
          <cell r="N85">
            <v>23.274859026641934</v>
          </cell>
          <cell r="O85">
            <v>18.548787561453171</v>
          </cell>
          <cell r="P85">
            <v>23.49701213548899</v>
          </cell>
          <cell r="Q85">
            <v>22.702260278133863</v>
          </cell>
          <cell r="R85">
            <v>36.716403708939026</v>
          </cell>
          <cell r="S85">
            <v>45.956902418778562</v>
          </cell>
          <cell r="T85">
            <v>315.92685562426436</v>
          </cell>
        </row>
        <row r="86">
          <cell r="E86" t="str">
            <v>Contribuciones Superintendencias</v>
          </cell>
          <cell r="H86">
            <v>5.2389612080578161</v>
          </cell>
          <cell r="I86">
            <v>3.444755239022391</v>
          </cell>
          <cell r="J86">
            <v>2.5527331725103282</v>
          </cell>
          <cell r="K86">
            <v>2.454262661427554</v>
          </cell>
          <cell r="L86">
            <v>1.5</v>
          </cell>
          <cell r="M86">
            <v>12.590924219910802</v>
          </cell>
          <cell r="N86">
            <v>2.7474472511144099</v>
          </cell>
          <cell r="O86">
            <v>0</v>
          </cell>
          <cell r="P86">
            <v>0.79475185735512599</v>
          </cell>
          <cell r="Q86">
            <v>0</v>
          </cell>
          <cell r="R86">
            <v>15.237286551205267</v>
          </cell>
          <cell r="S86">
            <v>21.82668976738006</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2" refreshError="1">
        <row r="2">
          <cell r="D2" t="str">
            <v>INGRESOS PROGRAMADOS DE RECAUDO PARA LA TESORERIA</v>
          </cell>
        </row>
        <row r="3">
          <cell r="D3" t="str">
            <v>DOLARES</v>
          </cell>
        </row>
        <row r="4">
          <cell r="D4" t="str">
            <v>1997</v>
          </cell>
        </row>
        <row r="5">
          <cell r="C5" t="str">
            <v>Millones de dólares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DEL PRESUPUESTO NACIONAL</v>
          </cell>
          <cell r="H10">
            <v>31.112160277748899</v>
          </cell>
          <cell r="I10">
            <v>861.7</v>
          </cell>
          <cell r="J10">
            <v>59.7</v>
          </cell>
          <cell r="K10">
            <v>425.7</v>
          </cell>
          <cell r="L10">
            <v>19.845725351165154</v>
          </cell>
          <cell r="M10">
            <v>16.035810890634625</v>
          </cell>
          <cell r="N10">
            <v>39.454286477204434</v>
          </cell>
          <cell r="O10">
            <v>22.803406540130013</v>
          </cell>
          <cell r="P10">
            <v>378.87059048571757</v>
          </cell>
          <cell r="Q10">
            <v>18.974318360239725</v>
          </cell>
          <cell r="R10">
            <v>33.972196701843529</v>
          </cell>
          <cell r="S10">
            <v>53.563289244788614</v>
          </cell>
          <cell r="T10">
            <v>1952.9817843294727</v>
          </cell>
        </row>
        <row r="11">
          <cell r="D11" t="str">
            <v>1.</v>
          </cell>
          <cell r="E11" t="str">
            <v>INGRESOS CORRIENTES</v>
          </cell>
          <cell r="H11">
            <v>0</v>
          </cell>
          <cell r="I11">
            <v>0</v>
          </cell>
          <cell r="J11">
            <v>0</v>
          </cell>
          <cell r="K11">
            <v>0</v>
          </cell>
          <cell r="L11">
            <v>0</v>
          </cell>
          <cell r="M11">
            <v>0</v>
          </cell>
          <cell r="N11">
            <v>0</v>
          </cell>
          <cell r="O11">
            <v>0</v>
          </cell>
          <cell r="P11">
            <v>8.75</v>
          </cell>
          <cell r="Q11">
            <v>0</v>
          </cell>
          <cell r="R11">
            <v>0</v>
          </cell>
          <cell r="S11">
            <v>0</v>
          </cell>
          <cell r="T11">
            <v>0</v>
          </cell>
        </row>
        <row r="12">
          <cell r="E12" t="str">
            <v>Timbre consulados</v>
          </cell>
          <cell r="T12">
            <v>0</v>
          </cell>
        </row>
        <row r="13">
          <cell r="E13" t="str">
            <v>Otros Ingresos Corrientes</v>
          </cell>
          <cell r="T13">
            <v>0</v>
          </cell>
        </row>
        <row r="14">
          <cell r="E14" t="str">
            <v>Concesiones</v>
          </cell>
          <cell r="H14">
            <v>0</v>
          </cell>
          <cell r="I14">
            <v>0</v>
          </cell>
          <cell r="J14">
            <v>0</v>
          </cell>
          <cell r="K14">
            <v>0</v>
          </cell>
          <cell r="L14">
            <v>0</v>
          </cell>
          <cell r="M14">
            <v>0</v>
          </cell>
          <cell r="N14">
            <v>0</v>
          </cell>
          <cell r="O14">
            <v>0</v>
          </cell>
          <cell r="P14">
            <v>8.75</v>
          </cell>
          <cell r="Q14">
            <v>0</v>
          </cell>
          <cell r="R14">
            <v>0</v>
          </cell>
          <cell r="S14">
            <v>0</v>
          </cell>
          <cell r="T14">
            <v>0</v>
          </cell>
        </row>
        <row r="15">
          <cell r="E15" t="str">
            <v>-</v>
          </cell>
          <cell r="F15" t="str">
            <v>Larga Distancia Nacional</v>
          </cell>
          <cell r="T15">
            <v>0</v>
          </cell>
        </row>
        <row r="16">
          <cell r="E16" t="str">
            <v>-</v>
          </cell>
          <cell r="F16" t="str">
            <v>Larga Distancia Internacional</v>
          </cell>
          <cell r="P16">
            <v>0</v>
          </cell>
          <cell r="T16">
            <v>0</v>
          </cell>
        </row>
        <row r="17">
          <cell r="E17" t="str">
            <v>-</v>
          </cell>
          <cell r="F17" t="str">
            <v>Telefonía Celular</v>
          </cell>
          <cell r="T17">
            <v>0</v>
          </cell>
        </row>
        <row r="18">
          <cell r="E18" t="str">
            <v>-</v>
          </cell>
          <cell r="F18" t="str">
            <v>Sociedades Portuarias</v>
          </cell>
          <cell r="T18">
            <v>0</v>
          </cell>
        </row>
        <row r="19">
          <cell r="M19">
            <v>0.62865230921037496</v>
          </cell>
          <cell r="N19">
            <v>1.116950996070021</v>
          </cell>
          <cell r="O19">
            <v>0.63163366358730622</v>
          </cell>
          <cell r="P19">
            <v>1.4278380019474304</v>
          </cell>
          <cell r="Q19">
            <v>0.52002857915163325</v>
          </cell>
          <cell r="R19">
            <v>0.95716645637821773</v>
          </cell>
          <cell r="S19">
            <v>0.60772999365501634</v>
          </cell>
        </row>
        <row r="20">
          <cell r="D20" t="str">
            <v>2.</v>
          </cell>
          <cell r="E20" t="str">
            <v>RECURSOS DE CAPITAL</v>
          </cell>
          <cell r="H20">
            <v>31.112160277748899</v>
          </cell>
          <cell r="I20">
            <v>861.7</v>
          </cell>
          <cell r="J20">
            <v>59.7</v>
          </cell>
          <cell r="K20">
            <v>425.7</v>
          </cell>
          <cell r="L20">
            <v>19.845725351165154</v>
          </cell>
          <cell r="M20">
            <v>16.035810890634625</v>
          </cell>
          <cell r="N20">
            <v>39.454286477204434</v>
          </cell>
          <cell r="O20">
            <v>22.803406540130013</v>
          </cell>
          <cell r="P20">
            <v>370.12059048571757</v>
          </cell>
          <cell r="Q20">
            <v>18.974318360239725</v>
          </cell>
          <cell r="R20">
            <v>33.972196701843529</v>
          </cell>
          <cell r="S20">
            <v>53.563289244788614</v>
          </cell>
          <cell r="T20">
            <v>1952.9817843294727</v>
          </cell>
        </row>
        <row r="21">
          <cell r="E21" t="str">
            <v>2.1</v>
          </cell>
          <cell r="F21" t="str">
            <v>CREDITO EXTERNO</v>
          </cell>
          <cell r="H21">
            <v>31.112160277748899</v>
          </cell>
          <cell r="I21">
            <v>781.7</v>
          </cell>
          <cell r="J21">
            <v>59.7</v>
          </cell>
          <cell r="K21">
            <v>425.7</v>
          </cell>
          <cell r="L21">
            <v>19.845725351165154</v>
          </cell>
          <cell r="M21">
            <v>16.035810890634625</v>
          </cell>
          <cell r="N21">
            <v>39.454286477204434</v>
          </cell>
          <cell r="O21">
            <v>22.803406540130013</v>
          </cell>
          <cell r="P21">
            <v>370.12059048571757</v>
          </cell>
          <cell r="Q21">
            <v>18.974318360239725</v>
          </cell>
          <cell r="R21">
            <v>33.972196701843529</v>
          </cell>
          <cell r="S21">
            <v>53.563289244788614</v>
          </cell>
          <cell r="T21">
            <v>1872.9817843294727</v>
          </cell>
        </row>
        <row r="22">
          <cell r="F22" t="str">
            <v>Banca Multilateral</v>
          </cell>
          <cell r="H22">
            <v>31.112160277748899</v>
          </cell>
          <cell r="I22">
            <v>31.7</v>
          </cell>
          <cell r="J22">
            <v>59.7</v>
          </cell>
          <cell r="K22">
            <v>25.7</v>
          </cell>
          <cell r="L22">
            <v>19.845725351165154</v>
          </cell>
          <cell r="M22">
            <v>16.035810890634625</v>
          </cell>
          <cell r="N22">
            <v>39.454286477204434</v>
          </cell>
          <cell r="O22">
            <v>22.803406540130013</v>
          </cell>
          <cell r="P22">
            <v>50.120590485717599</v>
          </cell>
          <cell r="Q22">
            <v>18.974318360239725</v>
          </cell>
          <cell r="R22">
            <v>33.972196701843529</v>
          </cell>
          <cell r="S22">
            <v>53.563289244788614</v>
          </cell>
          <cell r="T22">
            <v>402.98178432947265</v>
          </cell>
        </row>
        <row r="23">
          <cell r="F23" t="str">
            <v>Banca Comercial</v>
          </cell>
          <cell r="T23">
            <v>0</v>
          </cell>
        </row>
        <row r="24">
          <cell r="F24" t="str">
            <v>Bonos Res. 4308/94</v>
          </cell>
          <cell r="T24">
            <v>0</v>
          </cell>
        </row>
        <row r="25">
          <cell r="F25" t="str">
            <v>Bonos Externos</v>
          </cell>
          <cell r="I25">
            <v>750</v>
          </cell>
          <cell r="K25">
            <v>400</v>
          </cell>
          <cell r="L25">
            <v>0</v>
          </cell>
          <cell r="O25">
            <v>0</v>
          </cell>
          <cell r="P25">
            <v>320</v>
          </cell>
          <cell r="R25">
            <v>0</v>
          </cell>
          <cell r="T25">
            <v>1470</v>
          </cell>
        </row>
        <row r="26">
          <cell r="N26">
            <v>-1.4419893516166269</v>
          </cell>
          <cell r="O26">
            <v>-0.83342704551128721</v>
          </cell>
          <cell r="P26">
            <v>-1.8318252395439945</v>
          </cell>
          <cell r="Q26">
            <v>-0.69348016331401185</v>
          </cell>
          <cell r="R26">
            <v>-1.2416279768077285</v>
          </cell>
          <cell r="S26">
            <v>-1.9576502232063511</v>
          </cell>
        </row>
        <row r="27">
          <cell r="E27" t="str">
            <v>2.3.</v>
          </cell>
          <cell r="F27" t="str">
            <v>OTROS RECURSOS DE CAPITAL</v>
          </cell>
          <cell r="H27">
            <v>0</v>
          </cell>
          <cell r="I27">
            <v>80</v>
          </cell>
          <cell r="J27">
            <v>0</v>
          </cell>
          <cell r="K27">
            <v>0</v>
          </cell>
          <cell r="L27">
            <v>0</v>
          </cell>
          <cell r="M27">
            <v>0</v>
          </cell>
          <cell r="N27">
            <v>0</v>
          </cell>
          <cell r="O27">
            <v>0</v>
          </cell>
          <cell r="P27">
            <v>0</v>
          </cell>
          <cell r="Q27">
            <v>0</v>
          </cell>
          <cell r="R27">
            <v>0</v>
          </cell>
          <cell r="S27">
            <v>0</v>
          </cell>
          <cell r="T27">
            <v>80</v>
          </cell>
        </row>
        <row r="28">
          <cell r="F28" t="str">
            <v>Recuperación de Cartera SPNF</v>
          </cell>
          <cell r="T28">
            <v>0</v>
          </cell>
        </row>
        <row r="29">
          <cell r="F29" t="str">
            <v>Recuperación de Cartera SPF</v>
          </cell>
          <cell r="T29">
            <v>0</v>
          </cell>
        </row>
        <row r="30">
          <cell r="F30" t="str">
            <v>Rendimientos Financieros Portafolio</v>
          </cell>
          <cell r="T30">
            <v>0</v>
          </cell>
        </row>
        <row r="31">
          <cell r="F31" t="str">
            <v>Rendimientos Financieros Entidades</v>
          </cell>
          <cell r="T31">
            <v>0</v>
          </cell>
        </row>
        <row r="32">
          <cell r="F32" t="str">
            <v>Donaciones</v>
          </cell>
          <cell r="T32">
            <v>0</v>
          </cell>
        </row>
        <row r="33">
          <cell r="F33" t="str">
            <v>Apalancamiento de Betania</v>
          </cell>
          <cell r="T33">
            <v>0</v>
          </cell>
        </row>
        <row r="34">
          <cell r="F34" t="str">
            <v>Enajenación de Activos</v>
          </cell>
          <cell r="H34">
            <v>0</v>
          </cell>
          <cell r="I34">
            <v>80</v>
          </cell>
          <cell r="J34">
            <v>0</v>
          </cell>
          <cell r="K34">
            <v>0</v>
          </cell>
          <cell r="L34">
            <v>0</v>
          </cell>
          <cell r="M34">
            <v>0</v>
          </cell>
          <cell r="N34">
            <v>0</v>
          </cell>
          <cell r="O34">
            <v>0</v>
          </cell>
          <cell r="P34">
            <v>0</v>
          </cell>
          <cell r="Q34">
            <v>0</v>
          </cell>
          <cell r="R34">
            <v>0</v>
          </cell>
          <cell r="S34">
            <v>0</v>
          </cell>
          <cell r="T34">
            <v>80</v>
          </cell>
        </row>
        <row r="35">
          <cell r="F35" t="str">
            <v>-</v>
          </cell>
          <cell r="G35" t="str">
            <v>Banco Popular</v>
          </cell>
          <cell r="T35">
            <v>0</v>
          </cell>
        </row>
        <row r="36">
          <cell r="F36" t="str">
            <v>-</v>
          </cell>
          <cell r="G36" t="str">
            <v>Betania</v>
          </cell>
          <cell r="T36">
            <v>0</v>
          </cell>
        </row>
        <row r="37">
          <cell r="F37" t="str">
            <v>-</v>
          </cell>
          <cell r="G37" t="str">
            <v>Termotasajero</v>
          </cell>
          <cell r="T37">
            <v>0</v>
          </cell>
        </row>
        <row r="38">
          <cell r="F38" t="str">
            <v>-</v>
          </cell>
          <cell r="G38" t="str">
            <v>Termocartagena</v>
          </cell>
          <cell r="T38">
            <v>0</v>
          </cell>
        </row>
        <row r="39">
          <cell r="F39" t="str">
            <v>-</v>
          </cell>
          <cell r="G39" t="str">
            <v>Chivor</v>
          </cell>
          <cell r="T39">
            <v>0</v>
          </cell>
        </row>
        <row r="40">
          <cell r="F40" t="str">
            <v>-</v>
          </cell>
          <cell r="G40" t="str">
            <v>Cerromatoso</v>
          </cell>
          <cell r="I40">
            <v>80</v>
          </cell>
          <cell r="T40">
            <v>80</v>
          </cell>
        </row>
        <row r="41">
          <cell r="F41" t="str">
            <v>-</v>
          </cell>
          <cell r="G41" t="str">
            <v>Carbocol</v>
          </cell>
          <cell r="T41">
            <v>0</v>
          </cell>
        </row>
        <row r="42">
          <cell r="F42" t="str">
            <v>-</v>
          </cell>
          <cell r="G42" t="str">
            <v>Epsa</v>
          </cell>
          <cell r="T42">
            <v>0</v>
          </cell>
        </row>
        <row r="43">
          <cell r="F43" t="str">
            <v>Reintegros</v>
          </cell>
          <cell r="H43">
            <v>0</v>
          </cell>
          <cell r="I43">
            <v>0</v>
          </cell>
          <cell r="J43">
            <v>0</v>
          </cell>
          <cell r="K43">
            <v>0</v>
          </cell>
          <cell r="L43">
            <v>0</v>
          </cell>
          <cell r="M43">
            <v>0</v>
          </cell>
          <cell r="N43">
            <v>0</v>
          </cell>
          <cell r="O43">
            <v>0</v>
          </cell>
          <cell r="P43">
            <v>0</v>
          </cell>
          <cell r="Q43">
            <v>0</v>
          </cell>
          <cell r="R43">
            <v>0</v>
          </cell>
          <cell r="S43">
            <v>0</v>
          </cell>
          <cell r="T43">
            <v>0</v>
          </cell>
        </row>
        <row r="44">
          <cell r="F44" t="str">
            <v>-</v>
          </cell>
          <cell r="G44" t="str">
            <v>Exigibles</v>
          </cell>
          <cell r="T44">
            <v>0</v>
          </cell>
        </row>
        <row r="45">
          <cell r="F45" t="str">
            <v>-</v>
          </cell>
          <cell r="G45" t="str">
            <v>No exigibles</v>
          </cell>
          <cell r="T45">
            <v>0</v>
          </cell>
        </row>
        <row r="46">
          <cell r="F46" t="str">
            <v>Otros</v>
          </cell>
          <cell r="P46">
            <v>0</v>
          </cell>
          <cell r="T46">
            <v>0</v>
          </cell>
        </row>
        <row r="48">
          <cell r="C48" t="str">
            <v>confis</v>
          </cell>
          <cell r="H48">
            <v>35845.782996527778</v>
          </cell>
          <cell r="S48" t="str">
            <v>c:\ingres97.xls</v>
          </cell>
        </row>
      </sheetData>
      <sheetData sheetId="3" refreshError="1">
        <row r="2">
          <cell r="D2" t="str">
            <v>INGRESOS PROGRAMADOS DE RECAUDO PARA LA TESORERIA</v>
          </cell>
        </row>
        <row r="3">
          <cell r="D3" t="str">
            <v>PESOS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1109.0986337836141</v>
          </cell>
          <cell r="I10">
            <v>1765.6091627097242</v>
          </cell>
          <cell r="J10">
            <v>1409.3624060842446</v>
          </cell>
          <cell r="K10">
            <v>1730.9008435129435</v>
          </cell>
          <cell r="L10">
            <v>1700.2254655479671</v>
          </cell>
          <cell r="M10">
            <v>1718.3822252455006</v>
          </cell>
          <cell r="N10">
            <v>1994.2461913986008</v>
          </cell>
          <cell r="O10">
            <v>1929.9346913873837</v>
          </cell>
          <cell r="P10">
            <v>1851.2548541715967</v>
          </cell>
          <cell r="Q10">
            <v>1563.7024318803863</v>
          </cell>
          <cell r="R10">
            <v>1156.4856672901965</v>
          </cell>
          <cell r="S10">
            <v>1753.0707045372408</v>
          </cell>
          <cell r="T10">
            <v>19635.797475013678</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902.40422646796435</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I23">
            <v>0.7</v>
          </cell>
          <cell r="J23">
            <v>0.2</v>
          </cell>
          <cell r="K23">
            <v>0.5</v>
          </cell>
          <cell r="L23">
            <v>0.7</v>
          </cell>
          <cell r="N23">
            <v>3.5</v>
          </cell>
          <cell r="S23">
            <v>1.5</v>
          </cell>
          <cell r="T23">
            <v>7.1</v>
          </cell>
        </row>
        <row r="24">
          <cell r="F24" t="str">
            <v>Impuesto al Oro y Platino</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41.058032879088955</v>
          </cell>
          <cell r="Q27">
            <v>44.683765537500214</v>
          </cell>
          <cell r="R27">
            <v>45.714326935617784</v>
          </cell>
          <cell r="S27">
            <v>52.338862085343102</v>
          </cell>
          <cell r="T27">
            <v>421.50592336302719</v>
          </cell>
        </row>
        <row r="28">
          <cell r="F28" t="str">
            <v>Cuota de Valorización Obras Nacionales</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T32">
            <v>0</v>
          </cell>
        </row>
        <row r="33">
          <cell r="F33" t="str">
            <v>Concesiones</v>
          </cell>
          <cell r="H33">
            <v>0</v>
          </cell>
          <cell r="I33">
            <v>0</v>
          </cell>
          <cell r="J33">
            <v>5</v>
          </cell>
          <cell r="K33">
            <v>1</v>
          </cell>
          <cell r="L33">
            <v>0</v>
          </cell>
          <cell r="M33">
            <v>0</v>
          </cell>
          <cell r="N33">
            <v>0</v>
          </cell>
          <cell r="O33">
            <v>0</v>
          </cell>
          <cell r="P33">
            <v>4.1893279124999996</v>
          </cell>
          <cell r="Q33">
            <v>0</v>
          </cell>
          <cell r="R33">
            <v>0</v>
          </cell>
          <cell r="S33">
            <v>0</v>
          </cell>
          <cell r="T33">
            <v>6</v>
          </cell>
        </row>
        <row r="34">
          <cell r="F34" t="str">
            <v>-</v>
          </cell>
          <cell r="G34" t="str">
            <v>Larga Distancia Nacional</v>
          </cell>
          <cell r="T34">
            <v>0</v>
          </cell>
        </row>
        <row r="35">
          <cell r="F35" t="str">
            <v>-</v>
          </cell>
          <cell r="G35" t="str">
            <v>Larga Distancia Internacional</v>
          </cell>
          <cell r="P35">
            <v>0</v>
          </cell>
          <cell r="T35">
            <v>0</v>
          </cell>
        </row>
        <row r="36">
          <cell r="F36" t="str">
            <v>-</v>
          </cell>
          <cell r="G36" t="str">
            <v>Sociedades Portuarias</v>
          </cell>
          <cell r="J36">
            <v>5</v>
          </cell>
          <cell r="K36">
            <v>1</v>
          </cell>
          <cell r="T36">
            <v>6</v>
          </cell>
        </row>
        <row r="37">
          <cell r="F37" t="str">
            <v>-</v>
          </cell>
          <cell r="G37" t="str">
            <v>Otras</v>
          </cell>
          <cell r="T37">
            <v>0</v>
          </cell>
        </row>
        <row r="38">
          <cell r="F38" t="str">
            <v>Contraprestación Icel-Corelca</v>
          </cell>
          <cell r="T38">
            <v>0</v>
          </cell>
        </row>
        <row r="39">
          <cell r="F39" t="str">
            <v>Otros No Tributarios</v>
          </cell>
          <cell r="S39">
            <v>0</v>
          </cell>
          <cell r="T39">
            <v>0</v>
          </cell>
        </row>
        <row r="41">
          <cell r="D41" t="str">
            <v>2.</v>
          </cell>
          <cell r="E41" t="str">
            <v>RECURSOS DE CAPITAL</v>
          </cell>
          <cell r="H41">
            <v>380.3766812835384</v>
          </cell>
          <cell r="I41">
            <v>322.88941108690256</v>
          </cell>
          <cell r="J41">
            <v>550.46291219979003</v>
          </cell>
          <cell r="K41">
            <v>547.47000605516428</v>
          </cell>
          <cell r="L41">
            <v>691.74724401334356</v>
          </cell>
          <cell r="M41">
            <v>458.26088052744848</v>
          </cell>
          <cell r="N41">
            <v>935.30210455721863</v>
          </cell>
          <cell r="O41">
            <v>619.38038208058447</v>
          </cell>
          <cell r="P41">
            <v>918.61479200045471</v>
          </cell>
          <cell r="Q41">
            <v>254.76736858995878</v>
          </cell>
          <cell r="R41">
            <v>291.55501629747278</v>
          </cell>
          <cell r="S41">
            <v>378.68662325666514</v>
          </cell>
          <cell r="T41">
            <v>6309.1904219485423</v>
          </cell>
        </row>
        <row r="42">
          <cell r="E42" t="str">
            <v>2.1</v>
          </cell>
          <cell r="F42" t="str">
            <v>CREDITO EXTERNO</v>
          </cell>
          <cell r="H42">
            <v>0</v>
          </cell>
          <cell r="I42">
            <v>0</v>
          </cell>
          <cell r="J42">
            <v>0</v>
          </cell>
          <cell r="K42">
            <v>0</v>
          </cell>
          <cell r="L42">
            <v>0</v>
          </cell>
          <cell r="M42">
            <v>0</v>
          </cell>
          <cell r="N42">
            <v>0</v>
          </cell>
          <cell r="O42">
            <v>0</v>
          </cell>
          <cell r="P42">
            <v>0</v>
          </cell>
          <cell r="Q42">
            <v>0</v>
          </cell>
          <cell r="R42">
            <v>0</v>
          </cell>
          <cell r="S42">
            <v>0</v>
          </cell>
          <cell r="T42">
            <v>0</v>
          </cell>
        </row>
        <row r="43">
          <cell r="F43" t="str">
            <v>Banca Multilateral</v>
          </cell>
          <cell r="T43">
            <v>0</v>
          </cell>
        </row>
        <row r="44">
          <cell r="F44" t="str">
            <v>Banca Comercial</v>
          </cell>
          <cell r="T44">
            <v>0</v>
          </cell>
        </row>
        <row r="45">
          <cell r="F45" t="str">
            <v>Bonos Resol. 4308/94</v>
          </cell>
          <cell r="T45">
            <v>0</v>
          </cell>
        </row>
        <row r="46">
          <cell r="F46" t="str">
            <v>Bonos Externos</v>
          </cell>
          <cell r="T46">
            <v>0</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750.70593967956142</v>
          </cell>
          <cell r="O48">
            <v>459.4886352406653</v>
          </cell>
          <cell r="P48">
            <v>729.08154953300777</v>
          </cell>
          <cell r="Q48">
            <v>225.46232428525028</v>
          </cell>
          <cell r="R48">
            <v>244.73463382372159</v>
          </cell>
          <cell r="S48">
            <v>195.65699999999998</v>
          </cell>
          <cell r="T48">
            <v>5015.4018692176123</v>
          </cell>
        </row>
        <row r="49">
          <cell r="F49" t="str">
            <v>TES Convenidos</v>
          </cell>
          <cell r="H49">
            <v>116.718</v>
          </cell>
          <cell r="I49">
            <v>76.635999999999996</v>
          </cell>
          <cell r="J49">
            <v>129.99199999999999</v>
          </cell>
          <cell r="K49">
            <v>266.02800000000002</v>
          </cell>
          <cell r="L49">
            <v>151.977</v>
          </cell>
          <cell r="M49">
            <v>62.365000000000002</v>
          </cell>
          <cell r="N49">
            <v>92.058999999999997</v>
          </cell>
          <cell r="O49">
            <v>85.102000000000004</v>
          </cell>
          <cell r="P49">
            <v>382.45</v>
          </cell>
          <cell r="Q49">
            <v>101.036</v>
          </cell>
          <cell r="R49">
            <v>140.01499999999999</v>
          </cell>
          <cell r="S49">
            <v>195.65699999999998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92.738301943100765</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1293.7885527309295</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S61">
            <v>8.1000000000000014</v>
          </cell>
          <cell r="T61">
            <v>8.1000000000000014</v>
          </cell>
        </row>
        <row r="62">
          <cell r="F62" t="str">
            <v>Rendimientos Financieros Portafolio</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R64">
            <v>9.25</v>
          </cell>
          <cell r="S64">
            <v>9.25</v>
          </cell>
          <cell r="T64">
            <v>18.5</v>
          </cell>
        </row>
        <row r="65">
          <cell r="F65" t="str">
            <v>Apalancamiento de Betania</v>
          </cell>
          <cell r="T65">
            <v>0</v>
          </cell>
        </row>
        <row r="66">
          <cell r="F66" t="str">
            <v>Enajenación de Activos</v>
          </cell>
          <cell r="H66">
            <v>0</v>
          </cell>
          <cell r="I66">
            <v>76.135000000000005</v>
          </cell>
          <cell r="J66">
            <v>0</v>
          </cell>
          <cell r="K66">
            <v>0</v>
          </cell>
          <cell r="L66">
            <v>0</v>
          </cell>
          <cell r="M66">
            <v>0</v>
          </cell>
          <cell r="N66">
            <v>0</v>
          </cell>
          <cell r="O66">
            <v>0</v>
          </cell>
          <cell r="P66">
            <v>0</v>
          </cell>
          <cell r="Q66">
            <v>0</v>
          </cell>
          <cell r="R66">
            <v>0</v>
          </cell>
          <cell r="S66">
            <v>0</v>
          </cell>
          <cell r="T66">
            <v>76.135000000000005</v>
          </cell>
        </row>
        <row r="67">
          <cell r="F67" t="str">
            <v>-</v>
          </cell>
          <cell r="G67" t="str">
            <v>Banco Popular</v>
          </cell>
          <cell r="T67">
            <v>0</v>
          </cell>
        </row>
        <row r="68">
          <cell r="F68" t="str">
            <v>-</v>
          </cell>
          <cell r="G68" t="str">
            <v>Betania</v>
          </cell>
          <cell r="T68">
            <v>0</v>
          </cell>
        </row>
        <row r="69">
          <cell r="F69" t="str">
            <v>-</v>
          </cell>
          <cell r="G69" t="str">
            <v>Termotasajero</v>
          </cell>
          <cell r="T69">
            <v>0</v>
          </cell>
        </row>
        <row r="70">
          <cell r="F70" t="str">
            <v>-</v>
          </cell>
          <cell r="G70" t="str">
            <v>Termocartagena</v>
          </cell>
          <cell r="T70">
            <v>0</v>
          </cell>
        </row>
        <row r="71">
          <cell r="F71" t="str">
            <v>-</v>
          </cell>
          <cell r="G71" t="str">
            <v>Chivor</v>
          </cell>
          <cell r="T71">
            <v>0</v>
          </cell>
        </row>
        <row r="72">
          <cell r="F72" t="str">
            <v>-</v>
          </cell>
          <cell r="G72" t="str">
            <v>Cerromatoso</v>
          </cell>
          <cell r="I72">
            <v>76.135000000000005</v>
          </cell>
          <cell r="T72">
            <v>76.135000000000005</v>
          </cell>
        </row>
        <row r="73">
          <cell r="F73" t="str">
            <v>-</v>
          </cell>
          <cell r="G73" t="str">
            <v>Carbocol</v>
          </cell>
          <cell r="T73">
            <v>0</v>
          </cell>
        </row>
        <row r="74">
          <cell r="F74" t="str">
            <v>-</v>
          </cell>
          <cell r="G74" t="str">
            <v>Epsa</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N80">
            <v>103.5</v>
          </cell>
          <cell r="P80">
            <v>103.5</v>
          </cell>
          <cell r="S80">
            <v>0</v>
          </cell>
          <cell r="T80">
            <v>207</v>
          </cell>
        </row>
        <row r="81">
          <cell r="F81" t="str">
            <v>-</v>
          </cell>
          <cell r="G81" t="str">
            <v>Banco de la República</v>
          </cell>
          <cell r="J81">
            <v>138.19999999999999</v>
          </cell>
          <cell r="T81">
            <v>138.19999999999999</v>
          </cell>
        </row>
        <row r="82">
          <cell r="F82" t="str">
            <v>-</v>
          </cell>
          <cell r="G82" t="str">
            <v>Resto</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S83">
            <v>29</v>
          </cell>
          <cell r="T83">
            <v>29</v>
          </cell>
        </row>
        <row r="85">
          <cell r="D85" t="str">
            <v>3.</v>
          </cell>
          <cell r="E85" t="str">
            <v>FONDOS ESPECIALES</v>
          </cell>
          <cell r="H85">
            <v>21.992685496589797</v>
          </cell>
          <cell r="I85">
            <v>20.685563195577181</v>
          </cell>
          <cell r="J85">
            <v>21.429380914338978</v>
          </cell>
          <cell r="K85">
            <v>21.971906138491516</v>
          </cell>
          <cell r="L85">
            <v>22.418774412177434</v>
          </cell>
          <cell r="M85">
            <v>41.195794960875382</v>
          </cell>
          <cell r="N85">
            <v>24.274859026641934</v>
          </cell>
          <cell r="O85">
            <v>18.548787561453171</v>
          </cell>
          <cell r="P85">
            <v>23.397012135488989</v>
          </cell>
          <cell r="Q85">
            <v>22.702260278133863</v>
          </cell>
          <cell r="R85">
            <v>36.766403708939031</v>
          </cell>
          <cell r="S85">
            <v>42.506902418778566</v>
          </cell>
          <cell r="T85">
            <v>315.92685562426436</v>
          </cell>
        </row>
        <row r="86">
          <cell r="E86" t="str">
            <v>Contribuciones Superintendencias</v>
          </cell>
          <cell r="H86">
            <v>5.2389612080578161</v>
          </cell>
          <cell r="I86">
            <v>3.5882298622438502</v>
          </cell>
          <cell r="J86">
            <v>2.5527331725103277</v>
          </cell>
          <cell r="K86">
            <v>2.4542626614275531</v>
          </cell>
          <cell r="L86">
            <v>0</v>
          </cell>
          <cell r="M86">
            <v>18.410924219910846</v>
          </cell>
          <cell r="N86">
            <v>3.7474472511144099</v>
          </cell>
          <cell r="O86">
            <v>0</v>
          </cell>
          <cell r="P86">
            <v>0.69475185735512635</v>
          </cell>
          <cell r="Q86">
            <v>0</v>
          </cell>
          <cell r="R86">
            <v>15.28728655120527</v>
          </cell>
          <cell r="S86">
            <v>18.376689767380064</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ow r="2">
          <cell r="D2" t="str">
            <v>INGRESOS PROGRAMADOS DE RECAUDO PARA LA TESORERIA</v>
          </cell>
        </row>
      </sheetData>
      <sheetData sheetId="31">
        <row r="2">
          <cell r="D2" t="str">
            <v>INGRESOS PROGRAMADOS DE RECAUDO PARA LA TESORERIA</v>
          </cell>
        </row>
      </sheetData>
      <sheetData sheetId="32">
        <row r="2">
          <cell r="D2" t="str">
            <v>INGRESOS PROGRAMADOS DE RECAUDO PARA LA TESORERIA</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proyectos"/>
      <sheetName val="SINAP"/>
      <sheetName val="Modelo GeneradorReportes"/>
      <sheetName val="GeneradorReportes"/>
      <sheetName val="Totales proyectos"/>
      <sheetName val="Fuentes ing y CXC"/>
      <sheetName val="Fuentes"/>
      <sheetName val="proyectos"/>
      <sheetName val="Totales proyectos ftes"/>
      <sheetName val="Ingresos vs egresos"/>
      <sheetName val="Fuente"/>
      <sheetName val="Compara Fuentes"/>
    </sheetNames>
    <sheetDataSet>
      <sheetData sheetId="0">
        <row r="2">
          <cell r="A2" t="str">
            <v>Código</v>
          </cell>
          <cell r="B2" t="str">
            <v>proyecto</v>
          </cell>
        </row>
        <row r="3">
          <cell r="A3">
            <v>320109001</v>
          </cell>
          <cell r="B3" t="str">
            <v xml:space="preserve"> Proyecto 1: Producción sostenible de los sectores </v>
          </cell>
        </row>
        <row r="4">
          <cell r="A4">
            <v>320109002</v>
          </cell>
          <cell r="B4" t="str">
            <v xml:space="preserve"> Proyecto 2: Fortalecimiento de negocios verdes sostenibles </v>
          </cell>
        </row>
        <row r="5">
          <cell r="A5">
            <v>320109003</v>
          </cell>
          <cell r="B5" t="str">
            <v xml:space="preserve"> Proyecto 3:  Acción: Diagnóstico de la calidad del aire en los centros urbanos del eje bananero, jurisdicción de CORPOURABA, Departamento de Antioquia </v>
          </cell>
        </row>
        <row r="6">
          <cell r="A6">
            <v>320209001</v>
          </cell>
          <cell r="B6" t="str">
            <v xml:space="preserve"> Proyecto 1: Mejoramiento de la gestión de las áreas protegidas regionales declaradas por la Corporación</v>
          </cell>
        </row>
        <row r="7">
          <cell r="A7">
            <v>320209002</v>
          </cell>
          <cell r="B7" t="str">
            <v xml:space="preserve"> Proyecto 2: Gestión y manejo de fauna silvestre</v>
          </cell>
        </row>
        <row r="8">
          <cell r="A8">
            <v>320209003</v>
          </cell>
          <cell r="B8" t="str">
            <v xml:space="preserve"> Proyecto 3: Implementación del Plan de manejo de Ecosistemas de estratégicos- Paramos. </v>
          </cell>
        </row>
        <row r="9">
          <cell r="A9">
            <v>320209004</v>
          </cell>
          <cell r="B9" t="str">
            <v xml:space="preserve"> Proyecto 4: Acciones en Ecosistemas de la cuenca del Atrato</v>
          </cell>
        </row>
        <row r="10">
          <cell r="A10">
            <v>320209006</v>
          </cell>
          <cell r="B10" t="str">
            <v xml:space="preserve"> Proyecto 6: Implementación de acciones para la recuperación ambiental de la cuenca del río Atrato en jurisdicción de CORPOURABA - Antioquia – FCA</v>
          </cell>
        </row>
        <row r="11">
          <cell r="A11">
            <v>320209007</v>
          </cell>
          <cell r="B11" t="str">
            <v xml:space="preserve"> Proyecto 7: Conservación y restauración de áreas de importancia ambiental </v>
          </cell>
        </row>
        <row r="12">
          <cell r="A12">
            <v>320309001</v>
          </cell>
          <cell r="B12" t="str">
            <v xml:space="preserve"> Proyecto 1: Formulación e implementación de instrumentos de manejo y planificación del recurso hídrico</v>
          </cell>
        </row>
        <row r="13">
          <cell r="A13">
            <v>320309005</v>
          </cell>
          <cell r="B13" t="str">
            <v xml:space="preserve"> Proyecto 5: Administración y gestión del recurso hídrico superficial y subterráneo</v>
          </cell>
        </row>
        <row r="14">
          <cell r="A14">
            <v>320309006</v>
          </cell>
          <cell r="B14" t="str">
            <v xml:space="preserve"> Proyecto 3: Formulación del PM de la microcuenca Rio Mulaticos – FCA</v>
          </cell>
        </row>
        <row r="15">
          <cell r="A15">
            <v>320309006</v>
          </cell>
          <cell r="B15" t="str">
            <v xml:space="preserve"> Proyecto 6: Descontaminación del recurso hídrico</v>
          </cell>
        </row>
        <row r="16">
          <cell r="A16">
            <v>320309007</v>
          </cell>
          <cell r="B16" t="str">
            <v xml:space="preserve"> Proyecto 4: Aplicación de la Guía técnica de criterios para el acotamiento de las rondas hídricas jurisdicción de CU – FCA</v>
          </cell>
        </row>
        <row r="17">
          <cell r="A17">
            <v>320309007</v>
          </cell>
          <cell r="B17" t="str">
            <v xml:space="preserve"> Proyecto 7. Fortalecimiento de laboratorio</v>
          </cell>
        </row>
        <row r="18">
          <cell r="A18">
            <v>320309008</v>
          </cell>
          <cell r="B18" t="str">
            <v xml:space="preserve"> Proyecto 2: Estudio hidrogeológico de la cuenca del rio San Juan, Departamento de Antioquia - FCA 2021</v>
          </cell>
        </row>
        <row r="19">
          <cell r="A19">
            <v>320409002</v>
          </cell>
          <cell r="B19" t="str">
            <v xml:space="preserve"> Proyecto 2: Implementación de sistemas de monitoreo, pronósticos y alertas para la reducción de la vulnerabilidad de la población de la jurisdicción de CORPOURABA – FCA</v>
          </cell>
        </row>
        <row r="20">
          <cell r="A20">
            <v>320409003</v>
          </cell>
          <cell r="B20" t="str">
            <v xml:space="preserve"> Proyecto 1: Gestión y Consolidación de los sistemas de información (SIG y TICs)</v>
          </cell>
        </row>
        <row r="21">
          <cell r="A21">
            <v>320509001</v>
          </cell>
          <cell r="B21" t="str">
            <v xml:space="preserve"> Proyecto 1:    Fortalecimiento de los instrumentos de planificación y ordenamiento Ambiental </v>
          </cell>
        </row>
        <row r="22">
          <cell r="A22">
            <v>320509002</v>
          </cell>
          <cell r="B22" t="str">
            <v xml:space="preserve"> Proyecto 2: Gestión Ambiental Urbana y rural</v>
          </cell>
        </row>
        <row r="23">
          <cell r="A23">
            <v>320609001</v>
          </cell>
          <cell r="B23" t="str">
            <v xml:space="preserve"> Proyecto 1: Estrategias para disminuir emisiones de carbono</v>
          </cell>
        </row>
        <row r="24">
          <cell r="A24">
            <v>320609002</v>
          </cell>
          <cell r="B24" t="str">
            <v xml:space="preserve"> Proyecto 2: Estrategias de Adaptación y Gestión del Riesgo </v>
          </cell>
        </row>
        <row r="25">
          <cell r="A25">
            <v>320709003</v>
          </cell>
          <cell r="B25" t="str">
            <v>Proyecto 3: Restauración de áreas de ecosistema de manglar en la UAC Darién, jur Corpouraba Antiquia FCA</v>
          </cell>
        </row>
        <row r="26">
          <cell r="A26">
            <v>320709008</v>
          </cell>
          <cell r="B26" t="str">
            <v xml:space="preserve"> Proyecto 1: Conservación y manejo de los recursos marinos costeros en la UAC del Darién  PGN</v>
          </cell>
        </row>
        <row r="27">
          <cell r="A27">
            <v>320809001</v>
          </cell>
          <cell r="B27" t="str">
            <v xml:space="preserve"> Proyecto 1:  Acompañamiento a procesos de Educación y cultura ambiental</v>
          </cell>
        </row>
        <row r="28">
          <cell r="A28">
            <v>320809002</v>
          </cell>
          <cell r="B28" t="str">
            <v xml:space="preserve"> Proyecto 2: Fortalecimiento de la gestión comunicacional de la Corporación. </v>
          </cell>
        </row>
        <row r="29">
          <cell r="A29">
            <v>329909001</v>
          </cell>
          <cell r="B29" t="str">
            <v xml:space="preserve"> Proyecto 1: Fortalecimiento de la gestión financiera, administrativa y logística </v>
          </cell>
        </row>
        <row r="30">
          <cell r="A30">
            <v>329909002</v>
          </cell>
          <cell r="B30" t="str">
            <v xml:space="preserve"> Proyecto 2: Fortalecimiento del Sistema de Gestión Integral</v>
          </cell>
        </row>
        <row r="31">
          <cell r="A31">
            <v>329909003</v>
          </cell>
          <cell r="B31" t="str">
            <v xml:space="preserve"> Proyecto 3: Fortalecimiento de la gestión jurídica, documental y transparencia para el servicio al ciudadano</v>
          </cell>
        </row>
        <row r="32">
          <cell r="A32">
            <v>329909004</v>
          </cell>
          <cell r="B32" t="str">
            <v xml:space="preserve"> Proyecto 4: Fortalecimiento del ejercicio de la autoridad ambiental</v>
          </cell>
        </row>
        <row r="33">
          <cell r="A33">
            <v>3202090010</v>
          </cell>
          <cell r="B33" t="str">
            <v xml:space="preserve"> Proyecto 5: Conservación y restauración del bosque bajo el esquema de PSA Etnias en jurisdicción de CORPOURABA – FCA</v>
          </cell>
        </row>
        <row r="34">
          <cell r="A34">
            <v>3202090012</v>
          </cell>
          <cell r="B34" t="str">
            <v>2 Proyecto 12: Restauración de áreas de importancia estratégica en la Serranía de Abibe- jurisdiccion de CORPOURABA- departamento de Antioquia (12)</v>
          </cell>
        </row>
        <row r="35">
          <cell r="A35">
            <v>3202090014</v>
          </cell>
          <cell r="B35" t="str">
            <v xml:space="preserve"> Proyecto 14. Conservación del área de captación de las cuencas y microcuencas hidrográficas abastecedoras de acueductos del municipio de Turbo, departamento de Antioquia (14)</v>
          </cell>
        </row>
        <row r="36">
          <cell r="A36">
            <v>3202090015</v>
          </cell>
          <cell r="B36" t="str">
            <v>5 Proyecto 15: Mantenimiento manual y mecánico de los afluentes del río león y caños colectores en jurisdicción de CORPOURABA, departamento de Antioquia. (15)</v>
          </cell>
        </row>
        <row r="37">
          <cell r="A37">
            <v>3202090016</v>
          </cell>
          <cell r="B37" t="str">
            <v xml:space="preserve">6 Proyecto 16: Formulación de herramientas e instrumentos de planificación en las áreas protegidas de jurisdicción de CORPOURABA, Antioquia
</v>
          </cell>
        </row>
        <row r="38">
          <cell r="A38">
            <v>3203090010</v>
          </cell>
          <cell r="B38" t="str">
            <v>Formulación del PMA del acuífero de la cuenca del río San Juan, Dpto de Antioquia FCA</v>
          </cell>
        </row>
      </sheetData>
      <sheetData sheetId="1"/>
      <sheetData sheetId="2"/>
      <sheetData sheetId="3">
        <row r="5">
          <cell r="H5" t="str">
            <v xml:space="preserve">  2024  HASTA   29/02/2024 </v>
          </cell>
        </row>
      </sheetData>
      <sheetData sheetId="4"/>
      <sheetData sheetId="5"/>
      <sheetData sheetId="6"/>
      <sheetData sheetId="7"/>
      <sheetData sheetId="8"/>
      <sheetData sheetId="9"/>
      <sheetData sheetId="10">
        <row r="3">
          <cell r="A3" t="str">
            <v>Código</v>
          </cell>
          <cell r="B3" t="str">
            <v>Nombre</v>
          </cell>
        </row>
        <row r="4">
          <cell r="A4" t="str">
            <v>1.2.1.0.00</v>
          </cell>
          <cell r="B4" t="str">
            <v>Funcionamiento</v>
          </cell>
        </row>
        <row r="5">
          <cell r="A5" t="str">
            <v>1.2.3.1.01</v>
          </cell>
          <cell r="B5" t="str">
            <v>Sobretasa ambiental</v>
          </cell>
        </row>
        <row r="6">
          <cell r="A6" t="str">
            <v>1.2.3.2.02</v>
          </cell>
          <cell r="B6" t="str">
            <v>TSE</v>
          </cell>
        </row>
        <row r="7">
          <cell r="A7" t="str">
            <v>1.2.3.2.03</v>
          </cell>
          <cell r="B7" t="str">
            <v>Tasa Retributiva</v>
          </cell>
        </row>
        <row r="8">
          <cell r="A8" t="str">
            <v>1.2.3.2.04</v>
          </cell>
          <cell r="B8" t="str">
            <v>Tasa compensatoria y tasa por uso</v>
          </cell>
        </row>
        <row r="9">
          <cell r="A9" t="str">
            <v>1.2.3.2.05</v>
          </cell>
          <cell r="B9" t="str">
            <v>Ttes, sgtos y salvoconductos</v>
          </cell>
        </row>
        <row r="10">
          <cell r="A10" t="str">
            <v>1.2.3.2.07</v>
          </cell>
          <cell r="B10" t="str">
            <v>Mora y sanciones</v>
          </cell>
        </row>
        <row r="11">
          <cell r="A11" t="str">
            <v>1.2.3.2.09</v>
          </cell>
          <cell r="B11" t="str">
            <v>Otros ingresos (arrendamiento - laboratorio)</v>
          </cell>
        </row>
        <row r="12">
          <cell r="A12" t="str">
            <v>1.2.3.3.04</v>
          </cell>
          <cell r="B12" t="str">
            <v>FCA</v>
          </cell>
        </row>
        <row r="13">
          <cell r="A13" t="str">
            <v>1.3.1.1.08</v>
          </cell>
          <cell r="B13" t="str">
            <v>Donaciones</v>
          </cell>
        </row>
        <row r="14">
          <cell r="A14" t="str">
            <v>1.3.2.3.05</v>
          </cell>
          <cell r="B14" t="str">
            <v>Depósitos (RB)</v>
          </cell>
        </row>
        <row r="15">
          <cell r="A15" t="str">
            <v>1.3.3.1.01</v>
          </cell>
          <cell r="B15" t="str">
            <v>Sobretasa ambiental Vigencias Anteriores</v>
          </cell>
        </row>
        <row r="16">
          <cell r="A16" t="str">
            <v>1.3.3.2.03</v>
          </cell>
          <cell r="B16" t="str">
            <v>Tasa Retributiva vigencia anterior</v>
          </cell>
        </row>
        <row r="17">
          <cell r="A17" t="str">
            <v>1.3.3.2.04</v>
          </cell>
          <cell r="B17" t="str">
            <v>Tasa compensatoria y tasa por uso vig ant</v>
          </cell>
        </row>
        <row r="18">
          <cell r="A18" t="str">
            <v>1.3.3.2.05</v>
          </cell>
          <cell r="B18" t="str">
            <v>Ttes, sgtos y salvoconductos vig ant</v>
          </cell>
        </row>
        <row r="19">
          <cell r="A19" t="str">
            <v>1.3.3.2.07</v>
          </cell>
          <cell r="B19" t="str">
            <v>Mora y sanciones vig ant</v>
          </cell>
        </row>
        <row r="20">
          <cell r="A20" t="str">
            <v>1.3.3.2.09</v>
          </cell>
          <cell r="B20" t="str">
            <v>Otros ingresos (arrendamiento - laboratorio) vig ant</v>
          </cell>
        </row>
        <row r="21">
          <cell r="A21" t="str">
            <v>3.3.3.3.3</v>
          </cell>
          <cell r="B21" t="str">
            <v xml:space="preserve">    </v>
          </cell>
        </row>
      </sheetData>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CONSOLIDADO"/>
      <sheetName val="RESUMENES"/>
      <sheetName val="INVERSIONES "/>
      <sheetName val="MODELO DE REGALÍAS"/>
      <sheetName val="MODELO_DE_GASOLINA"/>
      <sheetName val="MODELO_DE_TRANSF_IMPUESTOS"/>
      <sheetName val="SUPUESTOS_BASICOS"/>
      <sheetName val="OPE_DOLARES"/>
      <sheetName val="OPE_PESOS"/>
      <sheetName val="OPE_TOTALES"/>
      <sheetName val="Supuestos_Macro"/>
      <sheetName val="OPEC_Pesos_y_US$"/>
      <sheetName val="OPEC_Pesos_+_US$"/>
      <sheetName val="Consolidado_Diego"/>
      <sheetName val="CAJA_MENSUAL_PESOS"/>
      <sheetName val="CAJA_MENSUAL_DOLARES"/>
      <sheetName val="OPE_CAJA_PESOS"/>
      <sheetName val="OPE_CAJA_DOLARES"/>
      <sheetName val="OPE_CAJA_TOTAL"/>
      <sheetName val="FINANCIAMIENTO_"/>
      <sheetName val="INVERSIONES_"/>
      <sheetName val="MODELO_DE_REGALÍAS"/>
      <sheetName val="MODELO_DE_GASOLINA1"/>
      <sheetName val="MODELO_DE_TRANSF_IMPUESTOS1"/>
      <sheetName val="SUPUESTOS_BASICOS1"/>
      <sheetName val="OPE_DOLARES1"/>
      <sheetName val="OPE_PESOS1"/>
      <sheetName val="OPE_TOTALES1"/>
      <sheetName val="Supuestos_Macro1"/>
      <sheetName val="OPEC_Pesos_y_US$1"/>
      <sheetName val="OPEC_Pesos_+_US$1"/>
      <sheetName val="Consolidado_Diego1"/>
      <sheetName val="CAJA_MENSUAL_PESOS1"/>
      <sheetName val="CAJA_MENSUAL_DOLARES1"/>
      <sheetName val="OPE_CAJA_PESOS1"/>
      <sheetName val="OPE_CAJA_DOLARES1"/>
      <sheetName val="OPE_CAJA_TOTAL1"/>
      <sheetName val="FINANCIAMIENTO_1"/>
      <sheetName val="INVERSIONES_1"/>
      <sheetName val="MODELO_DE_REGALÍAS1"/>
    </sheetNames>
    <sheetDataSet>
      <sheetData sheetId="0" refreshError="1">
        <row r="8">
          <cell r="A8" t="str">
            <v>GASOLINA REGULAR</v>
          </cell>
          <cell r="B8" t="str">
            <v>Precio Público</v>
          </cell>
          <cell r="C8" t="str">
            <v>Incremento</v>
          </cell>
          <cell r="D8" t="str">
            <v>Imp. a la Gasolina</v>
          </cell>
          <cell r="E8" t="str">
            <v>IVA</v>
          </cell>
          <cell r="F8" t="str">
            <v>Contri.Desc.</v>
          </cell>
          <cell r="G8" t="str">
            <v>Subs.Gasolina</v>
          </cell>
          <cell r="H8" t="str">
            <v>Imp.Consumo</v>
          </cell>
          <cell r="I8" t="str">
            <v>Aditivación</v>
          </cell>
          <cell r="J8" t="str">
            <v>Margen Mayorista</v>
          </cell>
          <cell r="K8" t="str">
            <v>Margen Minorista</v>
          </cell>
          <cell r="L8" t="str">
            <v>Perd.Evap.Man.Trans.</v>
          </cell>
          <cell r="M8" t="str">
            <v>Transp. Planta/Estación</v>
          </cell>
          <cell r="N8" t="str">
            <v>Transp. y Manejo</v>
          </cell>
          <cell r="O8" t="str">
            <v>Precio Refinería</v>
          </cell>
          <cell r="P8" t="str">
            <v>Ingreso ECP</v>
          </cell>
        </row>
        <row r="9">
          <cell r="A9">
            <v>35065</v>
          </cell>
          <cell r="B9">
            <v>812</v>
          </cell>
          <cell r="C9">
            <v>0</v>
          </cell>
          <cell r="D9">
            <v>168.87</v>
          </cell>
          <cell r="E9">
            <v>68.41</v>
          </cell>
          <cell r="F9">
            <v>83</v>
          </cell>
          <cell r="G9">
            <v>1.46</v>
          </cell>
          <cell r="H9">
            <v>1.62</v>
          </cell>
          <cell r="I9">
            <v>9.8000000000000007</v>
          </cell>
          <cell r="J9">
            <v>19.510000000000002</v>
          </cell>
          <cell r="K9">
            <v>35.18</v>
          </cell>
          <cell r="L9">
            <v>3.07</v>
          </cell>
          <cell r="M9">
            <v>6</v>
          </cell>
          <cell r="N9">
            <v>70</v>
          </cell>
          <cell r="O9">
            <v>345.08000000000004</v>
          </cell>
          <cell r="P9">
            <v>415.08000000000004</v>
          </cell>
        </row>
        <row r="10">
          <cell r="A10">
            <v>35096</v>
          </cell>
          <cell r="B10">
            <v>812</v>
          </cell>
          <cell r="C10">
            <v>0</v>
          </cell>
          <cell r="D10">
            <v>168.87</v>
          </cell>
          <cell r="E10">
            <v>68.41</v>
          </cell>
          <cell r="F10">
            <v>83</v>
          </cell>
          <cell r="G10">
            <v>1.46</v>
          </cell>
          <cell r="H10">
            <v>1.62</v>
          </cell>
          <cell r="I10">
            <v>9.8000000000000007</v>
          </cell>
          <cell r="J10">
            <v>19.510000000000002</v>
          </cell>
          <cell r="K10">
            <v>35.18</v>
          </cell>
          <cell r="L10">
            <v>3.07</v>
          </cell>
          <cell r="M10">
            <v>6</v>
          </cell>
          <cell r="N10">
            <v>70</v>
          </cell>
          <cell r="O10">
            <v>345.08000000000004</v>
          </cell>
          <cell r="P10">
            <v>415.08000000000004</v>
          </cell>
        </row>
        <row r="11">
          <cell r="A11">
            <v>35125</v>
          </cell>
          <cell r="B11">
            <v>909.03399999999999</v>
          </cell>
          <cell r="C11">
            <v>0.1195</v>
          </cell>
          <cell r="D11">
            <v>330</v>
          </cell>
          <cell r="E11">
            <v>58.52</v>
          </cell>
          <cell r="I11">
            <v>9.8000000000000007</v>
          </cell>
          <cell r="J11">
            <v>23.06</v>
          </cell>
          <cell r="K11">
            <v>41.41</v>
          </cell>
          <cell r="L11">
            <v>3.43</v>
          </cell>
          <cell r="M11">
            <v>7</v>
          </cell>
          <cell r="N11">
            <v>70</v>
          </cell>
          <cell r="O11">
            <v>365.81400000000019</v>
          </cell>
          <cell r="P11">
            <v>435.81400000000019</v>
          </cell>
        </row>
        <row r="12">
          <cell r="A12">
            <v>35156</v>
          </cell>
          <cell r="B12">
            <v>909.03399999999999</v>
          </cell>
          <cell r="C12">
            <v>0</v>
          </cell>
          <cell r="D12">
            <v>330</v>
          </cell>
          <cell r="E12">
            <v>58.52</v>
          </cell>
          <cell r="I12">
            <v>9.8000000000000007</v>
          </cell>
          <cell r="J12">
            <v>23.06</v>
          </cell>
          <cell r="K12">
            <v>41.41</v>
          </cell>
          <cell r="L12">
            <v>3.43</v>
          </cell>
          <cell r="M12">
            <v>7</v>
          </cell>
          <cell r="N12">
            <v>70</v>
          </cell>
          <cell r="O12">
            <v>365.81400000000019</v>
          </cell>
          <cell r="P12">
            <v>435.81400000000019</v>
          </cell>
        </row>
        <row r="13">
          <cell r="A13">
            <v>35186</v>
          </cell>
          <cell r="B13">
            <v>909.03399999999999</v>
          </cell>
          <cell r="C13">
            <v>0</v>
          </cell>
          <cell r="D13">
            <v>330</v>
          </cell>
          <cell r="E13">
            <v>58.52</v>
          </cell>
          <cell r="I13">
            <v>9.8000000000000007</v>
          </cell>
          <cell r="J13">
            <v>23.06</v>
          </cell>
          <cell r="K13">
            <v>41.41</v>
          </cell>
          <cell r="L13">
            <v>3.43</v>
          </cell>
          <cell r="M13">
            <v>7</v>
          </cell>
          <cell r="N13">
            <v>70</v>
          </cell>
          <cell r="O13">
            <v>365.81400000000019</v>
          </cell>
          <cell r="P13">
            <v>435.81400000000019</v>
          </cell>
        </row>
        <row r="14">
          <cell r="A14">
            <v>35217</v>
          </cell>
          <cell r="B14">
            <v>909.03399999999999</v>
          </cell>
          <cell r="C14">
            <v>0</v>
          </cell>
          <cell r="D14">
            <v>330</v>
          </cell>
          <cell r="E14">
            <v>58.52</v>
          </cell>
          <cell r="I14">
            <v>9.8000000000000007</v>
          </cell>
          <cell r="J14">
            <v>23.06</v>
          </cell>
          <cell r="K14">
            <v>41.41</v>
          </cell>
          <cell r="L14">
            <v>3.43</v>
          </cell>
          <cell r="M14">
            <v>7</v>
          </cell>
          <cell r="N14">
            <v>70</v>
          </cell>
          <cell r="O14">
            <v>365.81400000000019</v>
          </cell>
          <cell r="P14">
            <v>435.81400000000019</v>
          </cell>
        </row>
        <row r="15">
          <cell r="A15">
            <v>35247</v>
          </cell>
          <cell r="B15">
            <v>954.94021699999996</v>
          </cell>
          <cell r="C15">
            <v>5.0500000000000017E-2</v>
          </cell>
          <cell r="D15">
            <v>330</v>
          </cell>
          <cell r="E15">
            <v>62.906236827586227</v>
          </cell>
          <cell r="I15">
            <v>9.8000000000000007</v>
          </cell>
          <cell r="J15">
            <v>23.43</v>
          </cell>
          <cell r="K15">
            <v>42.03</v>
          </cell>
          <cell r="L15">
            <v>3.61</v>
          </cell>
          <cell r="M15">
            <v>7</v>
          </cell>
          <cell r="N15">
            <v>83</v>
          </cell>
          <cell r="O15">
            <v>393.16398017241386</v>
          </cell>
          <cell r="P15">
            <v>476.16398017241386</v>
          </cell>
        </row>
        <row r="16">
          <cell r="A16">
            <v>35278</v>
          </cell>
          <cell r="B16">
            <v>954.94021699999996</v>
          </cell>
          <cell r="C16">
            <v>0</v>
          </cell>
          <cell r="D16">
            <v>330</v>
          </cell>
          <cell r="E16">
            <v>62.906236827586227</v>
          </cell>
          <cell r="I16">
            <v>9.8000000000000007</v>
          </cell>
          <cell r="J16">
            <v>23.43</v>
          </cell>
          <cell r="K16">
            <v>42.03</v>
          </cell>
          <cell r="L16">
            <v>3.61</v>
          </cell>
          <cell r="M16">
            <v>7</v>
          </cell>
          <cell r="N16">
            <v>83</v>
          </cell>
          <cell r="O16">
            <v>393.16398017241386</v>
          </cell>
          <cell r="P16">
            <v>476.16398017241386</v>
          </cell>
        </row>
        <row r="17">
          <cell r="A17">
            <v>35309</v>
          </cell>
          <cell r="B17">
            <v>954.94021699999996</v>
          </cell>
          <cell r="C17">
            <v>0</v>
          </cell>
          <cell r="D17">
            <v>330</v>
          </cell>
          <cell r="E17">
            <v>62.906236827586227</v>
          </cell>
          <cell r="I17">
            <v>9.8000000000000007</v>
          </cell>
          <cell r="J17">
            <v>23.43</v>
          </cell>
          <cell r="K17">
            <v>42.03</v>
          </cell>
          <cell r="L17">
            <v>3.61</v>
          </cell>
          <cell r="M17">
            <v>7</v>
          </cell>
          <cell r="N17">
            <v>83</v>
          </cell>
          <cell r="O17">
            <v>393.16398017241386</v>
          </cell>
          <cell r="P17">
            <v>476.16398017241386</v>
          </cell>
        </row>
        <row r="18">
          <cell r="A18">
            <v>35339</v>
          </cell>
          <cell r="B18">
            <v>954.94021699999996</v>
          </cell>
          <cell r="C18">
            <v>0</v>
          </cell>
          <cell r="D18">
            <v>330</v>
          </cell>
          <cell r="E18">
            <v>62.906236827586227</v>
          </cell>
          <cell r="I18">
            <v>9.8000000000000007</v>
          </cell>
          <cell r="J18">
            <v>23.43</v>
          </cell>
          <cell r="K18">
            <v>42.03</v>
          </cell>
          <cell r="L18">
            <v>3.61</v>
          </cell>
          <cell r="M18">
            <v>7</v>
          </cell>
          <cell r="N18">
            <v>83</v>
          </cell>
          <cell r="O18">
            <v>393.16398017241386</v>
          </cell>
          <cell r="P18">
            <v>476.16398017241386</v>
          </cell>
        </row>
        <row r="19">
          <cell r="A19">
            <v>35370</v>
          </cell>
          <cell r="B19">
            <v>954.94021699999996</v>
          </cell>
          <cell r="C19">
            <v>0</v>
          </cell>
          <cell r="D19">
            <v>330</v>
          </cell>
          <cell r="E19">
            <v>62.906236827586227</v>
          </cell>
          <cell r="I19">
            <v>9.8000000000000007</v>
          </cell>
          <cell r="J19">
            <v>23.43</v>
          </cell>
          <cell r="K19">
            <v>42.03</v>
          </cell>
          <cell r="L19">
            <v>3.61</v>
          </cell>
          <cell r="M19">
            <v>7</v>
          </cell>
          <cell r="N19">
            <v>83</v>
          </cell>
          <cell r="O19">
            <v>393.16398017241386</v>
          </cell>
          <cell r="P19">
            <v>476.16398017241386</v>
          </cell>
        </row>
        <row r="20">
          <cell r="A20">
            <v>35400</v>
          </cell>
          <cell r="B20">
            <v>954.94021699999996</v>
          </cell>
          <cell r="C20">
            <v>0</v>
          </cell>
          <cell r="D20">
            <v>330</v>
          </cell>
          <cell r="E20">
            <v>62.906236827586227</v>
          </cell>
          <cell r="I20">
            <v>9.8000000000000007</v>
          </cell>
          <cell r="J20">
            <v>23.43</v>
          </cell>
          <cell r="K20">
            <v>42.03</v>
          </cell>
          <cell r="L20">
            <v>3.61</v>
          </cell>
          <cell r="M20">
            <v>7</v>
          </cell>
          <cell r="N20">
            <v>83</v>
          </cell>
          <cell r="O20">
            <v>393.16398017241386</v>
          </cell>
          <cell r="P20">
            <v>476.16398017241386</v>
          </cell>
        </row>
        <row r="21">
          <cell r="A21" t="str">
            <v>Total</v>
          </cell>
          <cell r="C21">
            <v>0.17</v>
          </cell>
        </row>
        <row r="22">
          <cell r="A22" t="str">
            <v>Promedio</v>
          </cell>
          <cell r="B22">
            <v>916.20532220765017</v>
          </cell>
          <cell r="D22">
            <v>317.49166666666667</v>
          </cell>
          <cell r="E22">
            <v>62.361451747126445</v>
          </cell>
          <cell r="I22">
            <v>9.8000000000000007</v>
          </cell>
          <cell r="J22">
            <v>22.653333333333332</v>
          </cell>
          <cell r="K22">
            <v>40.681666666666665</v>
          </cell>
          <cell r="L22">
            <v>3.4599999999999995</v>
          </cell>
          <cell r="M22">
            <v>6.833333333333333</v>
          </cell>
          <cell r="N22">
            <v>76.5</v>
          </cell>
          <cell r="O22">
            <v>376.0333234195403</v>
          </cell>
          <cell r="P22">
            <v>452.70021954023002</v>
          </cell>
        </row>
        <row r="23">
          <cell r="A23" t="str">
            <v>Crecimiento Ene-Dic</v>
          </cell>
          <cell r="B23">
            <v>0.17603474999999991</v>
          </cell>
          <cell r="D23">
            <v>0.29437144538144722</v>
          </cell>
          <cell r="E23">
            <v>-8.04526117879516E-2</v>
          </cell>
          <cell r="I23">
            <v>0</v>
          </cell>
          <cell r="J23">
            <v>0.20092260379292659</v>
          </cell>
          <cell r="K23">
            <v>0.19471290505969296</v>
          </cell>
          <cell r="L23">
            <v>0.17589576547231278</v>
          </cell>
          <cell r="M23">
            <v>0.16666666666666674</v>
          </cell>
          <cell r="N23">
            <v>0.18571428571428572</v>
          </cell>
          <cell r="O23">
            <v>0.1393415444894337</v>
          </cell>
          <cell r="P23">
            <v>0.14716194510073666</v>
          </cell>
        </row>
        <row r="24">
          <cell r="A24" t="str">
            <v>Difer.con inflación</v>
          </cell>
          <cell r="B24">
            <v>6.0347499999998944E-3</v>
          </cell>
          <cell r="D24">
            <v>0.1243714453814472</v>
          </cell>
          <cell r="E24">
            <v>-0.25045261178795164</v>
          </cell>
          <cell r="I24">
            <v>-0.17</v>
          </cell>
          <cell r="J24">
            <v>3.0922603792926578E-2</v>
          </cell>
          <cell r="K24">
            <v>2.4712905059692952E-2</v>
          </cell>
          <cell r="L24">
            <v>5.8957654723127695E-3</v>
          </cell>
          <cell r="M24">
            <v>-3.3333333333332715E-3</v>
          </cell>
          <cell r="N24">
            <v>1.5714285714285708E-2</v>
          </cell>
          <cell r="O24">
            <v>-3.0658455510566313E-2</v>
          </cell>
          <cell r="P24">
            <v>-2.2838054899263355E-2</v>
          </cell>
        </row>
        <row r="25">
          <cell r="A25" t="str">
            <v>Inflación</v>
          </cell>
          <cell r="B25">
            <v>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8">
          <cell r="A8" t="str">
            <v>GASOLINA REGULAR</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4- Planta"/>
      <sheetName val="Formulario 4A - Nómina"/>
      <sheetName val="DESPLEGABLE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TRANSF"/>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DIST"/>
      <sheetName val="DISTRIBVTAS"/>
      <sheetName val="Datos"/>
      <sheetName val="PROVYOTF"/>
      <sheetName val="MFISICA"/>
      <sheetName val="Inv"/>
      <sheetName val="O&amp;A"/>
    </sheetNames>
    <sheetDataSet>
      <sheetData sheetId="0" refreshError="1"/>
      <sheetData sheetId="1" refreshError="1"/>
      <sheetData sheetId="2" refreshError="1">
        <row r="34">
          <cell r="F34" t="str">
            <v>Enero 01 - Marzo 30</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7"/>
      <sheetName val="GPT"/>
      <sheetName val="GPN"/>
      <sheetName val="GPP"/>
      <sheetName val="GGT"/>
      <sheetName val="GGN"/>
      <sheetName val="GGP"/>
      <sheetName val="CUA1-3"/>
      <sheetName val="PLANOJU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00"/>
      <sheetName val="Pagos00"/>
      <sheetName val="Financiamiento00"/>
      <sheetName val="opetesorer"/>
      <sheetName val="CAIDAINGRESOS"/>
      <sheetName val="caidaTRAS.TERRIT"/>
      <sheetName val="inversion"/>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caidaTRAS_TERRIT"/>
      <sheetName val="METAPAGOS_REZAGO(sincambio)"/>
      <sheetName val="REZAGO_CON_Y_SIN_ESPACIO"/>
      <sheetName val="REZAGO_CON_ESPACIO_FISCAL(FMI)"/>
      <sheetName val="REZAGO_CON_ESPACIO_FISCAL(F_(2)"/>
      <sheetName val="REZAGO_CON_ESPACIO_FISCAL_(2)"/>
      <sheetName val="REZAGO_CON_ESPACIO_FISCAL_4813"/>
      <sheetName val="REZAGO_CON_ESPACIO_FISCAL_M-25"/>
      <sheetName val="ESCENA(CON_ESPACIO)"/>
      <sheetName val="ESCENA(CON_Y_SIN_ESPACIO)"/>
      <sheetName val="ESCENARIOS(BASICO)_(2)"/>
      <sheetName val="caidaTRAS_TERRIT1"/>
      <sheetName val="METAPAGOS_REZAGO(sincambio)1"/>
      <sheetName val="REZAGO_CON_Y_SIN_ESPACIO1"/>
      <sheetName val="REZAGO_CON_ESPACIO_FISCAL(FMI)1"/>
      <sheetName val="REZAGO_CON_ESPACIO_FISCAL(F_(21"/>
      <sheetName val="REZAGO_CON_ESPACIO_FISCAL_(2)1"/>
      <sheetName val="REZAGO_CON_ESPACIO_FISCAL_48131"/>
      <sheetName val="REZAGO_CON_ESPACIO_FISCAL_M-251"/>
      <sheetName val="ESCENA(CON_ESPACIO)1"/>
      <sheetName val="ESCENA(CON_Y_SIN_ESPACIO)1"/>
      <sheetName val="ESCENARIOS(BASICO)_(2)1"/>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7"/>
      <sheetName val="GPT"/>
      <sheetName val="GPN"/>
      <sheetName val="GPP"/>
      <sheetName val="GGT"/>
      <sheetName val="GGN"/>
      <sheetName val="GGP"/>
      <sheetName val="CUA1-3"/>
      <sheetName val="PLANOJU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VERSIÓN 2024 ajustado"/>
      <sheetName val="Tabla dinamica ingresos 202 (2)"/>
      <sheetName val="Tabla dinamica ingresos 2027"/>
      <sheetName val="Ponderación % 2027"/>
      <sheetName val="Tabla dinamica ingresos 2026"/>
      <sheetName val="Ponderación % 2026"/>
      <sheetName val="Tabla dinamica ingresos 2025"/>
      <sheetName val="Ponderación % 2025"/>
      <sheetName val="Tabla dinamica ingresos 2024"/>
      <sheetName val="Ponderación % 2024 orig"/>
      <sheetName val="Totales proyectos 2024"/>
      <sheetName val="PROYECCION INGRESOS"/>
      <sheetName val="PROYECCION INGRESOS 1-04"/>
      <sheetName val="ajustes "/>
      <sheetName val="PROYECCION GASTOS (2)"/>
      <sheetName val="PROYECCION GASTOS"/>
      <sheetName val="RECURSOS PGN"/>
      <sheetName val="PROYECCION INGRESOS 2020 -2023"/>
      <sheetName val="PROYECCION INGRESOS 2016 -2019"/>
      <sheetName val="PROYECCION GASTOS 2016-2019"/>
      <sheetName val="PROYECCION GASTOS 2020-2023"/>
      <sheetName val="transferencia sector electrico"/>
      <sheetName val="evaluacion y seguimientos licen"/>
      <sheetName val="seguimiento a tramites ambienta"/>
    </sheetNames>
    <sheetDataSet>
      <sheetData sheetId="0"/>
      <sheetData sheetId="1"/>
      <sheetData sheetId="2"/>
      <sheetData sheetId="3">
        <row r="9">
          <cell r="G9">
            <v>250</v>
          </cell>
        </row>
        <row r="10">
          <cell r="G10">
            <v>300</v>
          </cell>
        </row>
        <row r="11">
          <cell r="G11">
            <v>250</v>
          </cell>
        </row>
        <row r="12">
          <cell r="G12">
            <v>150</v>
          </cell>
        </row>
        <row r="13">
          <cell r="G13">
            <v>1500</v>
          </cell>
        </row>
        <row r="14">
          <cell r="G14">
            <v>1800</v>
          </cell>
        </row>
        <row r="15">
          <cell r="G15">
            <v>700</v>
          </cell>
        </row>
        <row r="16">
          <cell r="G16">
            <v>1400</v>
          </cell>
        </row>
        <row r="17">
          <cell r="G17">
            <v>420</v>
          </cell>
        </row>
        <row r="18">
          <cell r="G18">
            <v>350</v>
          </cell>
        </row>
        <row r="19">
          <cell r="G19">
            <v>650</v>
          </cell>
        </row>
        <row r="20">
          <cell r="G20">
            <v>1300</v>
          </cell>
        </row>
        <row r="21">
          <cell r="G21">
            <v>280</v>
          </cell>
        </row>
        <row r="22">
          <cell r="G22">
            <v>1700</v>
          </cell>
        </row>
        <row r="23">
          <cell r="G23">
            <v>200</v>
          </cell>
        </row>
        <row r="24">
          <cell r="G24">
            <v>220</v>
          </cell>
        </row>
        <row r="25">
          <cell r="G25">
            <v>820</v>
          </cell>
        </row>
        <row r="26">
          <cell r="G26">
            <v>450</v>
          </cell>
        </row>
        <row r="27">
          <cell r="G27">
            <v>400</v>
          </cell>
        </row>
        <row r="28">
          <cell r="G28">
            <v>350</v>
          </cell>
        </row>
        <row r="29">
          <cell r="G29"/>
        </row>
        <row r="30">
          <cell r="G30">
            <v>340</v>
          </cell>
        </row>
        <row r="31">
          <cell r="G31">
            <v>350</v>
          </cell>
        </row>
        <row r="32">
          <cell r="G32">
            <v>180</v>
          </cell>
        </row>
        <row r="33">
          <cell r="G33">
            <v>350</v>
          </cell>
        </row>
        <row r="34">
          <cell r="G34">
            <v>800</v>
          </cell>
        </row>
        <row r="35">
          <cell r="G35">
            <v>330</v>
          </cell>
        </row>
        <row r="36">
          <cell r="G36">
            <v>665</v>
          </cell>
        </row>
      </sheetData>
      <sheetData sheetId="4"/>
      <sheetData sheetId="5">
        <row r="9">
          <cell r="G9">
            <v>250</v>
          </cell>
        </row>
        <row r="10">
          <cell r="G10">
            <v>250</v>
          </cell>
        </row>
        <row r="11">
          <cell r="G11">
            <v>250</v>
          </cell>
        </row>
        <row r="12">
          <cell r="G12">
            <v>150</v>
          </cell>
        </row>
        <row r="13">
          <cell r="G13">
            <v>1500</v>
          </cell>
        </row>
        <row r="14">
          <cell r="G14">
            <v>1700</v>
          </cell>
        </row>
        <row r="15">
          <cell r="G15">
            <v>670</v>
          </cell>
        </row>
        <row r="16">
          <cell r="G16">
            <v>1277</v>
          </cell>
        </row>
        <row r="17">
          <cell r="G17">
            <v>420</v>
          </cell>
        </row>
        <row r="18">
          <cell r="G18">
            <v>400</v>
          </cell>
        </row>
        <row r="19">
          <cell r="G19">
            <v>627</v>
          </cell>
        </row>
        <row r="20">
          <cell r="G20">
            <v>1000</v>
          </cell>
        </row>
        <row r="21">
          <cell r="G21">
            <v>260</v>
          </cell>
        </row>
        <row r="22">
          <cell r="G22">
            <v>1600</v>
          </cell>
        </row>
        <row r="23">
          <cell r="G23">
            <v>150</v>
          </cell>
        </row>
        <row r="24">
          <cell r="G24">
            <v>200</v>
          </cell>
        </row>
        <row r="25">
          <cell r="G25">
            <v>850</v>
          </cell>
        </row>
        <row r="26">
          <cell r="G26">
            <v>400</v>
          </cell>
        </row>
        <row r="27">
          <cell r="G27">
            <v>350</v>
          </cell>
        </row>
        <row r="28">
          <cell r="G28">
            <v>400</v>
          </cell>
        </row>
        <row r="29">
          <cell r="G29"/>
        </row>
        <row r="30">
          <cell r="G30">
            <v>300</v>
          </cell>
        </row>
        <row r="31">
          <cell r="G31">
            <v>320</v>
          </cell>
        </row>
        <row r="32">
          <cell r="G32">
            <v>180</v>
          </cell>
        </row>
        <row r="33">
          <cell r="G33">
            <v>300</v>
          </cell>
        </row>
        <row r="34">
          <cell r="G34">
            <v>828</v>
          </cell>
        </row>
        <row r="35">
          <cell r="G35">
            <v>330</v>
          </cell>
        </row>
        <row r="36">
          <cell r="G36">
            <v>650</v>
          </cell>
        </row>
      </sheetData>
      <sheetData sheetId="6"/>
      <sheetData sheetId="7">
        <row r="9">
          <cell r="G9">
            <v>200</v>
          </cell>
        </row>
        <row r="10">
          <cell r="G10">
            <v>200</v>
          </cell>
        </row>
        <row r="11">
          <cell r="G11">
            <v>250</v>
          </cell>
        </row>
        <row r="12">
          <cell r="G12">
            <v>130</v>
          </cell>
        </row>
        <row r="13">
          <cell r="G13">
            <v>1500</v>
          </cell>
        </row>
        <row r="14">
          <cell r="G14">
            <v>1600</v>
          </cell>
        </row>
        <row r="15">
          <cell r="G15">
            <v>670</v>
          </cell>
        </row>
        <row r="16">
          <cell r="G16">
            <v>1162</v>
          </cell>
        </row>
        <row r="17">
          <cell r="G17">
            <v>500</v>
          </cell>
        </row>
        <row r="18">
          <cell r="G18">
            <v>349</v>
          </cell>
        </row>
        <row r="19">
          <cell r="G19">
            <v>627</v>
          </cell>
        </row>
        <row r="20">
          <cell r="G20">
            <v>928</v>
          </cell>
        </row>
        <row r="21">
          <cell r="G21">
            <v>200</v>
          </cell>
        </row>
        <row r="22">
          <cell r="G22">
            <v>1479</v>
          </cell>
        </row>
        <row r="23">
          <cell r="G23">
            <v>150</v>
          </cell>
        </row>
        <row r="24">
          <cell r="G24">
            <v>150</v>
          </cell>
        </row>
        <row r="25">
          <cell r="G25">
            <v>850</v>
          </cell>
        </row>
        <row r="26">
          <cell r="G26">
            <v>350</v>
          </cell>
        </row>
        <row r="27">
          <cell r="G27">
            <v>300</v>
          </cell>
        </row>
        <row r="28">
          <cell r="G28">
            <v>500</v>
          </cell>
        </row>
        <row r="29">
          <cell r="G29"/>
        </row>
        <row r="30">
          <cell r="G30">
            <v>300</v>
          </cell>
        </row>
        <row r="31">
          <cell r="G31">
            <v>320</v>
          </cell>
        </row>
        <row r="32">
          <cell r="G32">
            <v>102</v>
          </cell>
        </row>
        <row r="33">
          <cell r="G33">
            <v>300</v>
          </cell>
        </row>
        <row r="34">
          <cell r="G34">
            <v>800</v>
          </cell>
        </row>
        <row r="35">
          <cell r="G35">
            <v>300</v>
          </cell>
        </row>
        <row r="36">
          <cell r="G36">
            <v>550</v>
          </cell>
        </row>
      </sheetData>
      <sheetData sheetId="8"/>
      <sheetData sheetId="9">
        <row r="9">
          <cell r="J9">
            <v>200</v>
          </cell>
        </row>
        <row r="10">
          <cell r="J10">
            <v>200</v>
          </cell>
        </row>
        <row r="11">
          <cell r="J11">
            <v>150</v>
          </cell>
        </row>
        <row r="12">
          <cell r="J12">
            <v>100</v>
          </cell>
        </row>
        <row r="13">
          <cell r="J13">
            <v>1320</v>
          </cell>
        </row>
        <row r="14">
          <cell r="J14">
            <v>1600</v>
          </cell>
        </row>
        <row r="15">
          <cell r="J15">
            <v>970</v>
          </cell>
        </row>
        <row r="16">
          <cell r="J16">
            <v>708</v>
          </cell>
        </row>
        <row r="17">
          <cell r="J17">
            <v>400</v>
          </cell>
        </row>
        <row r="18">
          <cell r="J18">
            <v>349</v>
          </cell>
        </row>
        <row r="19">
          <cell r="J19">
            <v>617</v>
          </cell>
        </row>
        <row r="20">
          <cell r="J20">
            <v>900</v>
          </cell>
        </row>
        <row r="21">
          <cell r="J21">
            <v>250</v>
          </cell>
        </row>
        <row r="22">
          <cell r="J22">
            <v>2634</v>
          </cell>
        </row>
        <row r="23">
          <cell r="J23">
            <v>150</v>
          </cell>
        </row>
        <row r="24">
          <cell r="J24">
            <v>150</v>
          </cell>
        </row>
        <row r="25">
          <cell r="J25">
            <v>750</v>
          </cell>
        </row>
        <row r="26">
          <cell r="J26">
            <v>300</v>
          </cell>
        </row>
        <row r="27">
          <cell r="J27">
            <v>330</v>
          </cell>
        </row>
        <row r="28">
          <cell r="J28">
            <v>401</v>
          </cell>
        </row>
        <row r="29">
          <cell r="J29">
            <v>4005</v>
          </cell>
        </row>
        <row r="30">
          <cell r="J30">
            <v>300</v>
          </cell>
        </row>
        <row r="31">
          <cell r="J31">
            <v>290</v>
          </cell>
        </row>
        <row r="32">
          <cell r="J32">
            <v>100</v>
          </cell>
        </row>
        <row r="33">
          <cell r="J33">
            <v>600</v>
          </cell>
        </row>
        <row r="34">
          <cell r="J34">
            <v>769.5</v>
          </cell>
        </row>
        <row r="35">
          <cell r="J35">
            <v>250</v>
          </cell>
        </row>
        <row r="36">
          <cell r="J36">
            <v>800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435"/>
  <sheetViews>
    <sheetView tabSelected="1" topLeftCell="B1" zoomScale="115" zoomScaleNormal="115" workbookViewId="0">
      <selection activeCell="D104" sqref="D104"/>
    </sheetView>
  </sheetViews>
  <sheetFormatPr baseColWidth="10" defaultColWidth="14.42578125" defaultRowHeight="15" customHeight="1"/>
  <cols>
    <col min="1" max="1" width="16" style="137" hidden="1" customWidth="1"/>
    <col min="2" max="2" width="14.42578125" customWidth="1"/>
    <col min="3" max="3" width="35.140625" customWidth="1"/>
    <col min="4" max="4" width="25.5703125" customWidth="1"/>
    <col min="5" max="5" width="22.7109375" hidden="1" customWidth="1"/>
    <col min="6" max="6" width="28.28515625" customWidth="1"/>
    <col min="7" max="7" width="11.28515625" customWidth="1"/>
    <col min="8" max="8" width="8.5703125" style="6" customWidth="1"/>
    <col min="9" max="12" width="6.42578125" style="6" customWidth="1"/>
    <col min="13" max="13" width="8.5703125" style="6" customWidth="1"/>
    <col min="14" max="14" width="9.7109375" style="6" customWidth="1"/>
    <col min="15" max="15" width="21" customWidth="1"/>
    <col min="16" max="16" width="31.42578125" customWidth="1"/>
    <col min="17" max="17" width="45.140625" customWidth="1"/>
    <col min="18" max="18" width="43" customWidth="1"/>
    <col min="19" max="20" width="30.42578125" customWidth="1"/>
    <col min="21" max="21" width="24.7109375" customWidth="1"/>
    <col min="22" max="23" width="34.42578125" customWidth="1"/>
    <col min="24" max="24" width="18.5703125" bestFit="1" customWidth="1"/>
    <col min="25" max="25" width="56.85546875" customWidth="1"/>
    <col min="26" max="27" width="48.85546875" customWidth="1"/>
    <col min="28" max="28" width="74" style="52" customWidth="1"/>
    <col min="29" max="30" width="14.42578125" style="3"/>
    <col min="31" max="31" width="33.7109375" style="3" customWidth="1"/>
    <col min="32" max="42" width="14.42578125" style="3"/>
  </cols>
  <sheetData>
    <row r="1" spans="1:42" s="13" customFormat="1" ht="30.75" customHeight="1">
      <c r="A1" s="393" t="s">
        <v>1047</v>
      </c>
      <c r="B1" s="393"/>
      <c r="C1" s="393"/>
      <c r="D1" s="393"/>
      <c r="E1" s="393"/>
      <c r="F1" s="393"/>
      <c r="G1" s="393"/>
      <c r="H1" s="393"/>
      <c r="I1" s="393"/>
      <c r="J1" s="393"/>
      <c r="K1" s="393"/>
      <c r="L1" s="393"/>
      <c r="M1" s="393"/>
      <c r="N1" s="393"/>
      <c r="O1" s="393"/>
      <c r="P1" s="393"/>
      <c r="Q1" s="393"/>
      <c r="R1" s="393"/>
      <c r="S1" s="393"/>
      <c r="T1" s="393"/>
      <c r="U1" s="393"/>
      <c r="V1" s="393"/>
      <c r="W1" s="393"/>
      <c r="X1" s="393"/>
    </row>
    <row r="2" spans="1:42" s="13" customFormat="1" ht="39.75" customHeight="1">
      <c r="A2" s="394" t="s">
        <v>1046</v>
      </c>
      <c r="B2" s="394"/>
      <c r="C2" s="394"/>
      <c r="D2" s="394"/>
      <c r="E2" s="394"/>
      <c r="F2" s="394"/>
      <c r="G2" s="394"/>
      <c r="H2" s="394"/>
      <c r="I2" s="394"/>
      <c r="J2" s="394"/>
      <c r="K2" s="394"/>
      <c r="L2" s="394"/>
      <c r="M2" s="394"/>
      <c r="N2" s="394"/>
      <c r="O2" s="394"/>
      <c r="P2" s="394"/>
      <c r="Q2" s="394"/>
      <c r="R2" s="394"/>
      <c r="S2" s="394"/>
      <c r="T2" s="394"/>
      <c r="U2" s="394"/>
      <c r="V2" s="394"/>
      <c r="W2" s="394"/>
      <c r="X2" s="394"/>
    </row>
    <row r="3" spans="1:42" ht="14.25" customHeight="1">
      <c r="A3" s="136"/>
      <c r="B3" s="2"/>
      <c r="C3" s="2"/>
      <c r="D3" s="2"/>
      <c r="E3" s="2"/>
      <c r="F3" s="2"/>
      <c r="G3" s="2"/>
      <c r="H3" s="2"/>
      <c r="I3" s="2"/>
      <c r="J3" s="2"/>
      <c r="K3" s="2"/>
      <c r="L3" s="2"/>
      <c r="M3" s="2"/>
      <c r="N3" s="2"/>
      <c r="O3" s="2"/>
      <c r="P3" s="2"/>
      <c r="Q3" s="2"/>
      <c r="R3" s="2"/>
      <c r="S3" s="2"/>
      <c r="T3" s="2"/>
      <c r="U3" s="2"/>
      <c r="V3" s="2"/>
      <c r="W3" s="2"/>
      <c r="X3" s="2"/>
      <c r="Y3" s="2"/>
      <c r="Z3" s="2"/>
      <c r="AA3" s="1"/>
      <c r="AB3" s="11"/>
    </row>
    <row r="4" spans="1:42" ht="15" customHeight="1">
      <c r="A4" s="136"/>
      <c r="B4" s="2"/>
      <c r="C4" s="2"/>
      <c r="D4" s="2"/>
      <c r="E4" s="2"/>
      <c r="F4" s="2"/>
      <c r="G4" s="2"/>
      <c r="H4" s="2"/>
      <c r="I4" s="2"/>
      <c r="J4" s="2"/>
      <c r="K4" s="2"/>
      <c r="L4" s="2"/>
      <c r="M4" s="2"/>
      <c r="N4" s="2"/>
      <c r="O4" s="2"/>
      <c r="P4" s="2"/>
      <c r="Q4" s="2"/>
      <c r="R4" s="2"/>
      <c r="S4" s="2"/>
      <c r="T4" s="2"/>
      <c r="U4" s="2"/>
      <c r="V4" s="2"/>
      <c r="W4" s="2"/>
      <c r="X4" s="2"/>
      <c r="Y4" s="2"/>
      <c r="Z4" s="2"/>
      <c r="AA4" s="1"/>
      <c r="AB4" s="11"/>
    </row>
    <row r="5" spans="1:42" ht="45">
      <c r="A5" s="144" t="s">
        <v>920</v>
      </c>
      <c r="B5" s="145" t="s">
        <v>804</v>
      </c>
      <c r="C5" s="145" t="s">
        <v>805</v>
      </c>
      <c r="D5" s="145" t="s">
        <v>806</v>
      </c>
      <c r="E5" s="145" t="s">
        <v>807</v>
      </c>
      <c r="F5" s="145" t="s">
        <v>808</v>
      </c>
      <c r="G5" s="145" t="s">
        <v>809</v>
      </c>
      <c r="H5" s="145" t="s">
        <v>810</v>
      </c>
      <c r="I5" s="278">
        <v>2024</v>
      </c>
      <c r="J5" s="278">
        <v>2025</v>
      </c>
      <c r="K5" s="278">
        <v>2026</v>
      </c>
      <c r="L5" s="278">
        <v>2027</v>
      </c>
      <c r="M5" s="145" t="s">
        <v>811</v>
      </c>
      <c r="N5" s="145" t="s">
        <v>932</v>
      </c>
      <c r="O5" s="145" t="s">
        <v>812</v>
      </c>
      <c r="P5" s="145" t="s">
        <v>2</v>
      </c>
      <c r="Q5" s="145" t="s">
        <v>3</v>
      </c>
      <c r="R5" s="145" t="s">
        <v>4</v>
      </c>
      <c r="S5" s="145" t="s">
        <v>5</v>
      </c>
      <c r="T5" s="145" t="s">
        <v>6</v>
      </c>
      <c r="U5" s="145" t="s">
        <v>7</v>
      </c>
      <c r="V5" s="145" t="s">
        <v>8</v>
      </c>
      <c r="W5" s="145" t="s">
        <v>9</v>
      </c>
      <c r="X5" s="145" t="s">
        <v>10</v>
      </c>
      <c r="Y5" s="145" t="s">
        <v>486</v>
      </c>
      <c r="Z5" s="145" t="s">
        <v>11</v>
      </c>
      <c r="AA5" s="47" t="s">
        <v>12</v>
      </c>
      <c r="AB5" s="47" t="s">
        <v>13</v>
      </c>
    </row>
    <row r="6" spans="1:42" hidden="1">
      <c r="A6" s="392" t="s">
        <v>14</v>
      </c>
      <c r="B6" s="392"/>
      <c r="C6" s="392"/>
      <c r="D6" s="392"/>
      <c r="E6" s="392"/>
      <c r="F6" s="392"/>
      <c r="G6" s="392"/>
      <c r="H6" s="392"/>
      <c r="I6" s="392"/>
      <c r="J6" s="392"/>
      <c r="K6" s="392"/>
      <c r="L6" s="392"/>
      <c r="M6" s="392"/>
      <c r="N6" s="277"/>
      <c r="O6" s="48"/>
      <c r="P6" s="146"/>
      <c r="Q6" s="146"/>
      <c r="R6" s="146"/>
      <c r="S6" s="146"/>
      <c r="T6" s="147"/>
      <c r="U6" s="48"/>
      <c r="V6" s="48"/>
      <c r="W6" s="48"/>
      <c r="X6" s="48"/>
      <c r="Y6" s="48"/>
      <c r="Z6" s="48"/>
      <c r="AA6" s="48"/>
      <c r="AB6" s="48"/>
    </row>
    <row r="7" spans="1:42" ht="15" hidden="1" customHeight="1">
      <c r="A7" s="381" t="s">
        <v>15</v>
      </c>
      <c r="B7" s="381"/>
      <c r="C7" s="381"/>
      <c r="D7" s="381"/>
      <c r="E7" s="381"/>
      <c r="F7" s="381"/>
      <c r="G7" s="381"/>
      <c r="H7" s="381"/>
      <c r="I7" s="381"/>
      <c r="J7" s="381"/>
      <c r="K7" s="381"/>
      <c r="L7" s="381"/>
      <c r="M7" s="381"/>
      <c r="N7" s="275"/>
      <c r="O7" s="49"/>
      <c r="P7" s="148"/>
      <c r="Q7" s="148"/>
      <c r="R7" s="148"/>
      <c r="S7" s="148"/>
      <c r="T7" s="149"/>
      <c r="U7" s="49"/>
      <c r="V7" s="49"/>
      <c r="W7" s="49"/>
      <c r="X7" s="49"/>
      <c r="Y7" s="49"/>
      <c r="Z7" s="49"/>
      <c r="AA7" s="49"/>
      <c r="AB7" s="49"/>
    </row>
    <row r="8" spans="1:42" s="3" customFormat="1" ht="112.5" hidden="1">
      <c r="A8" s="398" t="s">
        <v>921</v>
      </c>
      <c r="B8" s="289" t="s">
        <v>16</v>
      </c>
      <c r="C8" s="294" t="s">
        <v>940</v>
      </c>
      <c r="D8" s="326" t="s">
        <v>941</v>
      </c>
      <c r="E8" s="326" t="s">
        <v>942</v>
      </c>
      <c r="F8" s="326" t="s">
        <v>943</v>
      </c>
      <c r="G8" s="290" t="s">
        <v>17</v>
      </c>
      <c r="H8" s="151">
        <v>10</v>
      </c>
      <c r="I8" s="151">
        <v>2</v>
      </c>
      <c r="J8" s="151">
        <v>2</v>
      </c>
      <c r="K8" s="151">
        <v>2</v>
      </c>
      <c r="L8" s="151">
        <v>2</v>
      </c>
      <c r="M8" s="151">
        <v>8</v>
      </c>
      <c r="N8" s="151" t="s">
        <v>931</v>
      </c>
      <c r="O8" s="290" t="s">
        <v>18</v>
      </c>
      <c r="P8" s="290" t="s">
        <v>22</v>
      </c>
      <c r="Q8" s="290" t="s">
        <v>23</v>
      </c>
      <c r="R8" s="290"/>
      <c r="S8" s="290" t="s">
        <v>485</v>
      </c>
      <c r="T8" s="290" t="s">
        <v>24</v>
      </c>
      <c r="U8" s="290"/>
      <c r="V8" s="290" t="s">
        <v>25</v>
      </c>
      <c r="W8" s="290" t="s">
        <v>26</v>
      </c>
      <c r="X8" s="290" t="s">
        <v>27</v>
      </c>
      <c r="Y8" s="154" t="s">
        <v>815</v>
      </c>
      <c r="Z8" s="290" t="s">
        <v>28</v>
      </c>
      <c r="AA8" s="291" t="s">
        <v>816</v>
      </c>
      <c r="AB8" s="288" t="s">
        <v>21</v>
      </c>
      <c r="AE8" s="46"/>
    </row>
    <row r="9" spans="1:42" s="4" customFormat="1" ht="65.45" customHeight="1">
      <c r="A9" s="398"/>
      <c r="B9" s="469" t="s">
        <v>29</v>
      </c>
      <c r="C9" s="399" t="s">
        <v>30</v>
      </c>
      <c r="D9" s="155" t="s">
        <v>512</v>
      </c>
      <c r="E9" s="155" t="s">
        <v>487</v>
      </c>
      <c r="F9" s="155" t="s">
        <v>945</v>
      </c>
      <c r="G9" s="156" t="s">
        <v>17</v>
      </c>
      <c r="H9" s="157">
        <v>4</v>
      </c>
      <c r="I9" s="157">
        <v>5</v>
      </c>
      <c r="J9" s="157">
        <v>5</v>
      </c>
      <c r="K9" s="157">
        <v>5</v>
      </c>
      <c r="L9" s="157">
        <v>5</v>
      </c>
      <c r="M9" s="157">
        <v>5</v>
      </c>
      <c r="N9" s="157" t="s">
        <v>933</v>
      </c>
      <c r="O9" s="156" t="s">
        <v>18</v>
      </c>
      <c r="P9" s="158" t="s">
        <v>31</v>
      </c>
      <c r="Q9" s="159" t="s">
        <v>814</v>
      </c>
      <c r="R9" s="156"/>
      <c r="S9" s="156" t="s">
        <v>32</v>
      </c>
      <c r="T9" s="156" t="s">
        <v>33</v>
      </c>
      <c r="U9" s="156"/>
      <c r="V9" s="156"/>
      <c r="W9" s="156" t="s">
        <v>34</v>
      </c>
      <c r="X9" s="156">
        <v>1605172209071</v>
      </c>
      <c r="Y9" s="156" t="s">
        <v>35</v>
      </c>
      <c r="Z9" s="156"/>
      <c r="AA9" s="395" t="s">
        <v>36</v>
      </c>
      <c r="AB9" s="341" t="s">
        <v>37</v>
      </c>
      <c r="AC9" s="3"/>
      <c r="AD9" s="46"/>
      <c r="AE9" s="3"/>
      <c r="AF9" s="3"/>
      <c r="AG9" s="3"/>
      <c r="AH9" s="3"/>
      <c r="AI9" s="3"/>
      <c r="AJ9" s="3"/>
      <c r="AK9" s="3"/>
      <c r="AL9" s="3"/>
      <c r="AM9" s="3"/>
      <c r="AN9" s="3"/>
      <c r="AO9" s="3"/>
      <c r="AP9" s="3"/>
    </row>
    <row r="10" spans="1:42" s="461" customFormat="1" ht="102" customHeight="1">
      <c r="A10" s="398"/>
      <c r="B10" s="469"/>
      <c r="C10" s="399"/>
      <c r="D10" s="456" t="s">
        <v>1050</v>
      </c>
      <c r="E10" s="456"/>
      <c r="F10" s="456" t="s">
        <v>1051</v>
      </c>
      <c r="G10" s="457" t="s">
        <v>388</v>
      </c>
      <c r="H10" s="458" t="s">
        <v>38</v>
      </c>
      <c r="I10" s="458">
        <v>0</v>
      </c>
      <c r="J10" s="458">
        <v>60</v>
      </c>
      <c r="K10" s="458">
        <v>40</v>
      </c>
      <c r="L10" s="458">
        <v>0</v>
      </c>
      <c r="M10" s="458">
        <v>100</v>
      </c>
      <c r="N10" s="458" t="s">
        <v>931</v>
      </c>
      <c r="O10" s="457" t="s">
        <v>18</v>
      </c>
      <c r="P10" s="459"/>
      <c r="Q10" s="460"/>
      <c r="R10" s="457"/>
      <c r="S10" s="457"/>
      <c r="T10" s="457"/>
      <c r="U10" s="457"/>
      <c r="V10" s="457"/>
      <c r="W10" s="457"/>
      <c r="X10" s="457"/>
      <c r="Y10" s="457"/>
      <c r="Z10" s="457"/>
      <c r="AA10" s="395"/>
      <c r="AB10" s="341"/>
      <c r="AD10" s="462"/>
    </row>
    <row r="11" spans="1:42" ht="95.25" customHeight="1">
      <c r="A11" s="398"/>
      <c r="B11" s="470"/>
      <c r="C11" s="365"/>
      <c r="D11" s="296" t="s">
        <v>944</v>
      </c>
      <c r="E11" s="51" t="s">
        <v>40</v>
      </c>
      <c r="F11" s="51" t="s">
        <v>41</v>
      </c>
      <c r="G11" s="51" t="s">
        <v>17</v>
      </c>
      <c r="H11" s="160">
        <v>20</v>
      </c>
      <c r="I11" s="160">
        <v>5</v>
      </c>
      <c r="J11" s="160">
        <v>10</v>
      </c>
      <c r="K11" s="160">
        <v>10</v>
      </c>
      <c r="L11" s="160">
        <v>5</v>
      </c>
      <c r="M11" s="160">
        <v>30</v>
      </c>
      <c r="N11" s="160" t="s">
        <v>931</v>
      </c>
      <c r="O11" s="51" t="s">
        <v>18</v>
      </c>
      <c r="P11" s="296"/>
      <c r="Q11" s="297"/>
      <c r="R11" s="51" t="s">
        <v>42</v>
      </c>
      <c r="S11" s="51"/>
      <c r="T11" s="51" t="s">
        <v>33</v>
      </c>
      <c r="U11" s="51"/>
      <c r="V11" s="161" t="s">
        <v>43</v>
      </c>
      <c r="W11" s="51"/>
      <c r="X11" s="51"/>
      <c r="Y11" s="51"/>
      <c r="Z11" s="51"/>
      <c r="AA11" s="345"/>
      <c r="AB11" s="341"/>
    </row>
    <row r="12" spans="1:42" s="5" customFormat="1" ht="77.25" customHeight="1">
      <c r="A12" s="398"/>
      <c r="B12" s="471" t="s">
        <v>44</v>
      </c>
      <c r="C12" s="396" t="s">
        <v>45</v>
      </c>
      <c r="D12" s="298" t="s">
        <v>47</v>
      </c>
      <c r="E12" s="162" t="s">
        <v>46</v>
      </c>
      <c r="F12" s="163" t="s">
        <v>510</v>
      </c>
      <c r="G12" s="164" t="s">
        <v>48</v>
      </c>
      <c r="H12" s="164" t="s">
        <v>38</v>
      </c>
      <c r="I12" s="164" t="s">
        <v>934</v>
      </c>
      <c r="J12" s="164">
        <v>1</v>
      </c>
      <c r="K12" s="164">
        <v>1</v>
      </c>
      <c r="L12" s="164" t="s">
        <v>934</v>
      </c>
      <c r="M12" s="164">
        <v>2</v>
      </c>
      <c r="N12" s="164" t="s">
        <v>931</v>
      </c>
      <c r="O12" s="162" t="s">
        <v>49</v>
      </c>
      <c r="P12" s="162" t="s">
        <v>50</v>
      </c>
      <c r="Q12" s="162"/>
      <c r="R12" s="162" t="s">
        <v>51</v>
      </c>
      <c r="S12" s="162" t="s">
        <v>52</v>
      </c>
      <c r="T12" s="162" t="s">
        <v>20</v>
      </c>
      <c r="U12" s="162"/>
      <c r="V12" s="162"/>
      <c r="W12" s="162"/>
      <c r="X12" s="162"/>
      <c r="Y12" s="162"/>
      <c r="Z12" s="162"/>
      <c r="AA12" s="267" t="s">
        <v>922</v>
      </c>
      <c r="AB12" s="341" t="s">
        <v>53</v>
      </c>
      <c r="AC12" s="3"/>
      <c r="AD12" s="3"/>
      <c r="AE12" s="3"/>
      <c r="AF12" s="3"/>
      <c r="AG12" s="3"/>
      <c r="AH12" s="3"/>
      <c r="AI12" s="3"/>
      <c r="AJ12" s="3"/>
      <c r="AK12" s="3"/>
      <c r="AL12" s="3"/>
      <c r="AM12" s="3"/>
      <c r="AN12" s="3"/>
      <c r="AO12" s="3"/>
      <c r="AP12" s="3"/>
    </row>
    <row r="13" spans="1:42" s="461" customFormat="1" ht="77.25" customHeight="1">
      <c r="A13" s="398"/>
      <c r="B13" s="471"/>
      <c r="C13" s="396"/>
      <c r="D13" s="463" t="s">
        <v>1052</v>
      </c>
      <c r="E13" s="464"/>
      <c r="F13" s="465" t="s">
        <v>1053</v>
      </c>
      <c r="G13" s="466" t="s">
        <v>48</v>
      </c>
      <c r="H13" s="466" t="s">
        <v>38</v>
      </c>
      <c r="I13" s="466" t="s">
        <v>934</v>
      </c>
      <c r="J13" s="466">
        <v>1</v>
      </c>
      <c r="K13" s="468">
        <v>1</v>
      </c>
      <c r="L13" s="466" t="s">
        <v>934</v>
      </c>
      <c r="M13" s="466">
        <v>2</v>
      </c>
      <c r="N13" s="466" t="s">
        <v>931</v>
      </c>
      <c r="O13" s="464"/>
      <c r="P13" s="464"/>
      <c r="Q13" s="464"/>
      <c r="R13" s="464"/>
      <c r="S13" s="464"/>
      <c r="T13" s="464"/>
      <c r="U13" s="464"/>
      <c r="V13" s="464"/>
      <c r="W13" s="464"/>
      <c r="X13" s="464"/>
      <c r="Y13" s="464"/>
      <c r="Z13" s="464"/>
      <c r="AA13" s="467"/>
      <c r="AB13" s="341"/>
    </row>
    <row r="14" spans="1:42" ht="135" customHeight="1">
      <c r="A14" s="398"/>
      <c r="B14" s="470"/>
      <c r="C14" s="400"/>
      <c r="D14" s="165" t="s">
        <v>946</v>
      </c>
      <c r="E14" s="293" t="s">
        <v>947</v>
      </c>
      <c r="F14" s="165" t="s">
        <v>54</v>
      </c>
      <c r="G14" s="151" t="s">
        <v>48</v>
      </c>
      <c r="H14" s="151" t="s">
        <v>38</v>
      </c>
      <c r="I14" s="151">
        <v>2</v>
      </c>
      <c r="J14" s="151">
        <v>2</v>
      </c>
      <c r="K14" s="151">
        <v>2</v>
      </c>
      <c r="L14" s="151">
        <v>2</v>
      </c>
      <c r="M14" s="151">
        <v>8</v>
      </c>
      <c r="N14" s="151" t="s">
        <v>931</v>
      </c>
      <c r="O14" s="150" t="s">
        <v>18</v>
      </c>
      <c r="P14" s="150" t="s">
        <v>55</v>
      </c>
      <c r="Q14" s="166" t="s">
        <v>56</v>
      </c>
      <c r="R14" s="150"/>
      <c r="S14" s="150" t="s">
        <v>57</v>
      </c>
      <c r="T14" s="150" t="s">
        <v>20</v>
      </c>
      <c r="U14" s="150"/>
      <c r="V14" s="150"/>
      <c r="W14" s="150"/>
      <c r="X14" s="150"/>
      <c r="Y14" s="150"/>
      <c r="Z14" s="150"/>
      <c r="AA14" s="268" t="s">
        <v>923</v>
      </c>
      <c r="AB14" s="341"/>
    </row>
    <row r="15" spans="1:42" ht="67.5">
      <c r="A15" s="398"/>
      <c r="B15" s="470"/>
      <c r="C15" s="400"/>
      <c r="D15" s="293" t="s">
        <v>948</v>
      </c>
      <c r="E15" s="165" t="s">
        <v>949</v>
      </c>
      <c r="F15" s="165" t="s">
        <v>950</v>
      </c>
      <c r="G15" s="151" t="s">
        <v>48</v>
      </c>
      <c r="H15" s="167">
        <v>1</v>
      </c>
      <c r="I15" s="167" t="s">
        <v>934</v>
      </c>
      <c r="J15" s="167">
        <v>1</v>
      </c>
      <c r="K15" s="167" t="s">
        <v>934</v>
      </c>
      <c r="L15" s="167" t="s">
        <v>934</v>
      </c>
      <c r="M15" s="167">
        <v>1</v>
      </c>
      <c r="N15" s="167" t="s">
        <v>931</v>
      </c>
      <c r="O15" s="150" t="s">
        <v>58</v>
      </c>
      <c r="P15" s="150" t="s">
        <v>59</v>
      </c>
      <c r="Q15" s="150" t="s">
        <v>60</v>
      </c>
      <c r="R15" s="150" t="s">
        <v>61</v>
      </c>
      <c r="S15" s="150" t="s">
        <v>62</v>
      </c>
      <c r="T15" s="150" t="s">
        <v>63</v>
      </c>
      <c r="U15" s="150"/>
      <c r="V15" s="150"/>
      <c r="W15" s="150"/>
      <c r="X15" s="150"/>
      <c r="Y15" s="150"/>
      <c r="Z15" s="150"/>
      <c r="AA15" s="269"/>
      <c r="AB15" s="341"/>
      <c r="AD15" s="266"/>
    </row>
    <row r="16" spans="1:42" ht="67.5">
      <c r="A16" s="398"/>
      <c r="B16" s="470"/>
      <c r="C16" s="400"/>
      <c r="D16" s="165" t="s">
        <v>65</v>
      </c>
      <c r="E16" s="150" t="s">
        <v>64</v>
      </c>
      <c r="F16" s="165" t="s">
        <v>66</v>
      </c>
      <c r="G16" s="150" t="s">
        <v>17</v>
      </c>
      <c r="H16" s="151">
        <v>4</v>
      </c>
      <c r="I16" s="151">
        <v>1</v>
      </c>
      <c r="J16" s="151">
        <v>2</v>
      </c>
      <c r="K16" s="151">
        <v>1</v>
      </c>
      <c r="L16" s="151" t="s">
        <v>934</v>
      </c>
      <c r="M16" s="151">
        <v>4</v>
      </c>
      <c r="N16" s="151" t="s">
        <v>931</v>
      </c>
      <c r="O16" s="150" t="s">
        <v>49</v>
      </c>
      <c r="P16" s="150" t="s">
        <v>59</v>
      </c>
      <c r="Q16" s="150"/>
      <c r="R16" s="150" t="s">
        <v>51</v>
      </c>
      <c r="S16" s="150" t="s">
        <v>62</v>
      </c>
      <c r="T16" s="150" t="s">
        <v>20</v>
      </c>
      <c r="U16" s="150"/>
      <c r="V16" s="150"/>
      <c r="W16" s="150"/>
      <c r="X16" s="150"/>
      <c r="Y16" s="150"/>
      <c r="Z16" s="150"/>
      <c r="AA16" s="270" t="s">
        <v>924</v>
      </c>
      <c r="AB16" s="341"/>
      <c r="AD16" s="266"/>
    </row>
    <row r="17" spans="1:42" s="3" customFormat="1" ht="78.75">
      <c r="A17" s="398"/>
      <c r="B17" s="470"/>
      <c r="C17" s="400"/>
      <c r="D17" s="169" t="s">
        <v>952</v>
      </c>
      <c r="E17" s="299" t="s">
        <v>951</v>
      </c>
      <c r="F17" s="335" t="s">
        <v>68</v>
      </c>
      <c r="G17" s="168" t="s">
        <v>17</v>
      </c>
      <c r="H17" s="170" t="s">
        <v>38</v>
      </c>
      <c r="I17" s="170">
        <v>1</v>
      </c>
      <c r="J17" s="170">
        <v>2</v>
      </c>
      <c r="K17" s="170">
        <v>1</v>
      </c>
      <c r="L17" s="170" t="s">
        <v>934</v>
      </c>
      <c r="M17" s="170">
        <v>4</v>
      </c>
      <c r="N17" s="170" t="s">
        <v>931</v>
      </c>
      <c r="O17" s="168" t="s">
        <v>69</v>
      </c>
      <c r="P17" s="168" t="s">
        <v>70</v>
      </c>
      <c r="Q17" s="168"/>
      <c r="R17" s="168"/>
      <c r="S17" s="168"/>
      <c r="T17" s="168" t="s">
        <v>20</v>
      </c>
      <c r="U17" s="168" t="s">
        <v>67</v>
      </c>
      <c r="V17" s="168"/>
      <c r="W17" s="168"/>
      <c r="X17" s="168"/>
      <c r="Y17" s="168"/>
      <c r="Z17" s="168"/>
      <c r="AA17" s="270"/>
      <c r="AB17" s="341"/>
      <c r="AD17" s="266"/>
    </row>
    <row r="18" spans="1:42" ht="78.75" hidden="1">
      <c r="A18" s="398"/>
      <c r="B18" s="342" t="s">
        <v>953</v>
      </c>
      <c r="C18" s="401" t="s">
        <v>954</v>
      </c>
      <c r="D18" s="171" t="s">
        <v>72</v>
      </c>
      <c r="E18" s="51" t="s">
        <v>71</v>
      </c>
      <c r="F18" s="172" t="s">
        <v>73</v>
      </c>
      <c r="G18" s="51" t="s">
        <v>17</v>
      </c>
      <c r="H18" s="173">
        <v>18</v>
      </c>
      <c r="I18" s="173">
        <v>18</v>
      </c>
      <c r="J18" s="173">
        <v>18</v>
      </c>
      <c r="K18" s="173">
        <v>18</v>
      </c>
      <c r="L18" s="173">
        <v>18</v>
      </c>
      <c r="M18" s="173">
        <v>18</v>
      </c>
      <c r="N18" s="173" t="s">
        <v>933</v>
      </c>
      <c r="O18" s="51" t="s">
        <v>18</v>
      </c>
      <c r="P18" s="51" t="s">
        <v>74</v>
      </c>
      <c r="Q18" s="51" t="s">
        <v>75</v>
      </c>
      <c r="R18" s="174" t="s">
        <v>76</v>
      </c>
      <c r="S18" s="51"/>
      <c r="T18" s="51" t="s">
        <v>77</v>
      </c>
      <c r="U18" s="51"/>
      <c r="V18" s="51"/>
      <c r="W18" s="51"/>
      <c r="X18" s="51">
        <v>1605045237655</v>
      </c>
      <c r="Y18" s="51" t="s">
        <v>78</v>
      </c>
      <c r="Z18" s="51"/>
      <c r="AA18" s="241" t="s">
        <v>817</v>
      </c>
      <c r="AB18" s="341" t="s">
        <v>53</v>
      </c>
    </row>
    <row r="19" spans="1:42" s="4" customFormat="1" ht="74.25" hidden="1" customHeight="1">
      <c r="A19" s="398"/>
      <c r="B19" s="343"/>
      <c r="C19" s="402"/>
      <c r="D19" s="301" t="s">
        <v>955</v>
      </c>
      <c r="E19" s="300" t="s">
        <v>956</v>
      </c>
      <c r="F19" s="300" t="s">
        <v>957</v>
      </c>
      <c r="G19" s="300" t="s">
        <v>48</v>
      </c>
      <c r="H19" s="177">
        <v>1</v>
      </c>
      <c r="I19" s="177">
        <v>1</v>
      </c>
      <c r="J19" s="177">
        <v>1</v>
      </c>
      <c r="K19" s="177">
        <v>1</v>
      </c>
      <c r="L19" s="177">
        <v>1</v>
      </c>
      <c r="M19" s="177">
        <v>4</v>
      </c>
      <c r="N19" s="302" t="s">
        <v>931</v>
      </c>
      <c r="O19" s="176" t="s">
        <v>18</v>
      </c>
      <c r="P19" s="176" t="s">
        <v>74</v>
      </c>
      <c r="Q19" s="176" t="s">
        <v>75</v>
      </c>
      <c r="R19" s="178" t="s">
        <v>79</v>
      </c>
      <c r="S19" s="176"/>
      <c r="T19" s="176" t="s">
        <v>20</v>
      </c>
      <c r="U19" s="176"/>
      <c r="V19" s="176"/>
      <c r="W19" s="176"/>
      <c r="X19" s="176"/>
      <c r="Y19" s="176"/>
      <c r="Z19" s="176"/>
      <c r="AA19" s="292"/>
      <c r="AB19" s="341"/>
      <c r="AC19" s="3"/>
      <c r="AD19" s="3"/>
      <c r="AE19" s="3"/>
      <c r="AF19" s="3"/>
      <c r="AG19" s="3"/>
      <c r="AH19" s="3"/>
      <c r="AI19" s="3"/>
      <c r="AJ19" s="3"/>
      <c r="AK19" s="3"/>
      <c r="AL19" s="3"/>
      <c r="AM19" s="3"/>
      <c r="AN19" s="3"/>
      <c r="AO19" s="3"/>
      <c r="AP19" s="3"/>
    </row>
    <row r="20" spans="1:42" s="3" customFormat="1" ht="55.15" hidden="1" customHeight="1">
      <c r="A20" s="398"/>
      <c r="B20" s="357" t="s">
        <v>81</v>
      </c>
      <c r="C20" s="396" t="s">
        <v>958</v>
      </c>
      <c r="D20" s="303" t="s">
        <v>960</v>
      </c>
      <c r="E20" s="303" t="s">
        <v>959</v>
      </c>
      <c r="F20" s="283" t="s">
        <v>82</v>
      </c>
      <c r="G20" s="283" t="s">
        <v>388</v>
      </c>
      <c r="H20" s="181">
        <v>85</v>
      </c>
      <c r="I20" s="181">
        <v>90</v>
      </c>
      <c r="J20" s="181">
        <v>90</v>
      </c>
      <c r="K20" s="181">
        <v>90</v>
      </c>
      <c r="L20" s="181">
        <v>90</v>
      </c>
      <c r="M20" s="181">
        <v>90</v>
      </c>
      <c r="N20" s="181" t="s">
        <v>931</v>
      </c>
      <c r="O20" s="283" t="s">
        <v>80</v>
      </c>
      <c r="P20" s="182" t="s">
        <v>84</v>
      </c>
      <c r="Q20" s="283"/>
      <c r="R20" s="283"/>
      <c r="S20" s="283"/>
      <c r="T20" s="283" t="s">
        <v>85</v>
      </c>
      <c r="U20" s="283"/>
      <c r="V20" s="283"/>
      <c r="W20" s="283"/>
      <c r="X20" s="283"/>
      <c r="Y20" s="283"/>
      <c r="Z20" s="283"/>
      <c r="AA20" s="345"/>
      <c r="AB20" s="341" t="s">
        <v>53</v>
      </c>
    </row>
    <row r="21" spans="1:42" s="286" customFormat="1" ht="71.25" hidden="1" customHeight="1">
      <c r="A21" s="398"/>
      <c r="B21" s="357"/>
      <c r="C21" s="396"/>
      <c r="D21" s="304" t="s">
        <v>1041</v>
      </c>
      <c r="E21" s="293" t="s">
        <v>961</v>
      </c>
      <c r="F21" s="293" t="s">
        <v>962</v>
      </c>
      <c r="G21" s="281" t="s">
        <v>388</v>
      </c>
      <c r="H21" s="151">
        <v>80</v>
      </c>
      <c r="I21" s="151">
        <v>85</v>
      </c>
      <c r="J21" s="151">
        <v>90</v>
      </c>
      <c r="K21" s="151">
        <v>95</v>
      </c>
      <c r="L21" s="151">
        <v>100</v>
      </c>
      <c r="M21" s="151">
        <v>100</v>
      </c>
      <c r="N21" s="151" t="s">
        <v>931</v>
      </c>
      <c r="O21" s="281" t="s">
        <v>80</v>
      </c>
      <c r="P21" s="152"/>
      <c r="Q21" s="281" t="s">
        <v>86</v>
      </c>
      <c r="R21" s="281"/>
      <c r="S21" s="281"/>
      <c r="T21" s="281" t="s">
        <v>87</v>
      </c>
      <c r="U21" s="281"/>
      <c r="V21" s="281"/>
      <c r="W21" s="281"/>
      <c r="X21" s="284">
        <v>1605147205649</v>
      </c>
      <c r="Y21" s="284" t="s">
        <v>88</v>
      </c>
      <c r="Z21" s="281"/>
      <c r="AA21" s="345"/>
      <c r="AB21" s="341"/>
      <c r="AC21" s="3"/>
      <c r="AD21" s="266"/>
      <c r="AE21" s="3"/>
      <c r="AF21" s="3"/>
      <c r="AG21" s="3"/>
      <c r="AH21" s="3"/>
      <c r="AI21" s="3"/>
      <c r="AJ21" s="3"/>
      <c r="AK21" s="3"/>
      <c r="AL21" s="3"/>
      <c r="AM21" s="3"/>
      <c r="AN21" s="3"/>
      <c r="AO21" s="3"/>
      <c r="AP21" s="3"/>
    </row>
    <row r="22" spans="1:42" ht="90" hidden="1">
      <c r="A22" s="398"/>
      <c r="B22" s="357"/>
      <c r="C22" s="397"/>
      <c r="D22" s="183" t="s">
        <v>89</v>
      </c>
      <c r="E22" s="305" t="s">
        <v>963</v>
      </c>
      <c r="F22" s="293" t="s">
        <v>964</v>
      </c>
      <c r="G22" s="150" t="s">
        <v>17</v>
      </c>
      <c r="H22" s="151">
        <v>80</v>
      </c>
      <c r="I22" s="151">
        <v>80</v>
      </c>
      <c r="J22" s="151">
        <v>80</v>
      </c>
      <c r="K22" s="151">
        <v>80</v>
      </c>
      <c r="L22" s="151">
        <v>80</v>
      </c>
      <c r="M22" s="151">
        <v>320</v>
      </c>
      <c r="N22" s="151" t="s">
        <v>931</v>
      </c>
      <c r="O22" s="150" t="s">
        <v>80</v>
      </c>
      <c r="P22" s="183" t="s">
        <v>84</v>
      </c>
      <c r="Q22" s="150" t="s">
        <v>90</v>
      </c>
      <c r="R22" s="150"/>
      <c r="S22" s="150"/>
      <c r="T22" s="150" t="s">
        <v>20</v>
      </c>
      <c r="U22" s="150"/>
      <c r="V22" s="150"/>
      <c r="W22" s="150"/>
      <c r="X22" s="183" t="s">
        <v>91</v>
      </c>
      <c r="Y22" s="183" t="s">
        <v>92</v>
      </c>
      <c r="Z22" s="150"/>
      <c r="AA22" s="345"/>
      <c r="AB22" s="341"/>
    </row>
    <row r="23" spans="1:42" ht="33.75" hidden="1">
      <c r="A23" s="398"/>
      <c r="B23" s="357"/>
      <c r="C23" s="397"/>
      <c r="D23" s="183" t="s">
        <v>94</v>
      </c>
      <c r="E23" s="183" t="s">
        <v>93</v>
      </c>
      <c r="F23" s="150" t="s">
        <v>93</v>
      </c>
      <c r="G23" s="150" t="s">
        <v>388</v>
      </c>
      <c r="H23" s="151">
        <v>80</v>
      </c>
      <c r="I23" s="151">
        <v>100</v>
      </c>
      <c r="J23" s="151">
        <v>100</v>
      </c>
      <c r="K23" s="151">
        <v>100</v>
      </c>
      <c r="L23" s="151">
        <v>100</v>
      </c>
      <c r="M23" s="151">
        <v>100</v>
      </c>
      <c r="N23" s="151" t="s">
        <v>933</v>
      </c>
      <c r="O23" s="150" t="s">
        <v>80</v>
      </c>
      <c r="P23" s="152"/>
      <c r="Q23" s="150"/>
      <c r="R23" s="150"/>
      <c r="S23" s="150"/>
      <c r="T23" s="150" t="s">
        <v>95</v>
      </c>
      <c r="U23" s="150"/>
      <c r="V23" s="150"/>
      <c r="W23" s="150"/>
      <c r="X23" s="150"/>
      <c r="Y23" s="150"/>
      <c r="Z23" s="150"/>
      <c r="AA23" s="345"/>
      <c r="AB23" s="341"/>
    </row>
    <row r="24" spans="1:42" ht="15" hidden="1" customHeight="1">
      <c r="A24" s="383" t="s">
        <v>96</v>
      </c>
      <c r="B24" s="383"/>
      <c r="C24" s="383"/>
      <c r="D24" s="383"/>
      <c r="E24" s="383"/>
      <c r="F24" s="383"/>
      <c r="G24" s="383"/>
      <c r="H24" s="383"/>
      <c r="I24" s="383"/>
      <c r="J24" s="383"/>
      <c r="K24" s="383"/>
      <c r="L24" s="383"/>
      <c r="M24" s="383"/>
      <c r="N24" s="274"/>
      <c r="O24" s="146"/>
      <c r="P24" s="48"/>
      <c r="Q24" s="48"/>
      <c r="R24" s="48"/>
      <c r="S24" s="48"/>
      <c r="T24" s="48"/>
      <c r="U24" s="48"/>
      <c r="V24" s="48"/>
      <c r="W24" s="184"/>
      <c r="X24" s="184"/>
      <c r="Y24" s="48"/>
      <c r="Z24" s="48"/>
      <c r="AA24" s="262"/>
      <c r="AB24" s="264"/>
    </row>
    <row r="25" spans="1:42" ht="15" hidden="1" customHeight="1">
      <c r="A25" s="381" t="s">
        <v>97</v>
      </c>
      <c r="B25" s="381"/>
      <c r="C25" s="381"/>
      <c r="D25" s="381"/>
      <c r="E25" s="381"/>
      <c r="F25" s="381"/>
      <c r="G25" s="381"/>
      <c r="H25" s="381"/>
      <c r="I25" s="381"/>
      <c r="J25" s="381"/>
      <c r="K25" s="381"/>
      <c r="L25" s="381"/>
      <c r="M25" s="381"/>
      <c r="N25" s="275"/>
      <c r="O25" s="148"/>
      <c r="P25" s="49"/>
      <c r="Q25" s="49"/>
      <c r="R25" s="49"/>
      <c r="S25" s="49"/>
      <c r="T25" s="49"/>
      <c r="U25" s="49"/>
      <c r="V25" s="49"/>
      <c r="W25" s="185"/>
      <c r="X25" s="185"/>
      <c r="Y25" s="49"/>
      <c r="Z25" s="49"/>
      <c r="AA25" s="168"/>
      <c r="AB25" s="265"/>
    </row>
    <row r="26" spans="1:42" s="482" customFormat="1" ht="77.25" customHeight="1">
      <c r="A26" s="386" t="s">
        <v>98</v>
      </c>
      <c r="B26" s="473" t="s">
        <v>100</v>
      </c>
      <c r="C26" s="342" t="s">
        <v>965</v>
      </c>
      <c r="D26" s="513" t="s">
        <v>1073</v>
      </c>
      <c r="E26" s="513" t="s">
        <v>508</v>
      </c>
      <c r="F26" s="513" t="s">
        <v>101</v>
      </c>
      <c r="G26" s="513" t="s">
        <v>102</v>
      </c>
      <c r="H26" s="514">
        <v>200</v>
      </c>
      <c r="I26" s="514">
        <v>50</v>
      </c>
      <c r="J26" s="514">
        <v>250</v>
      </c>
      <c r="K26" s="514">
        <v>250</v>
      </c>
      <c r="L26" s="514">
        <v>250</v>
      </c>
      <c r="M26" s="514">
        <v>800</v>
      </c>
      <c r="N26" s="514" t="s">
        <v>931</v>
      </c>
      <c r="O26" s="533" t="s">
        <v>1072</v>
      </c>
      <c r="P26" s="513" t="s">
        <v>103</v>
      </c>
      <c r="Q26" s="513" t="s">
        <v>104</v>
      </c>
      <c r="R26" s="513"/>
      <c r="S26" s="513"/>
      <c r="T26" s="513" t="s">
        <v>105</v>
      </c>
      <c r="U26" s="513"/>
      <c r="V26" s="513"/>
      <c r="W26" s="532" t="s">
        <v>106</v>
      </c>
      <c r="X26" s="532"/>
      <c r="Y26" s="513"/>
      <c r="Z26" s="513" t="s">
        <v>509</v>
      </c>
      <c r="AA26" s="340" t="s">
        <v>107</v>
      </c>
      <c r="AB26" s="341" t="s">
        <v>53</v>
      </c>
    </row>
    <row r="27" spans="1:42" s="5" customFormat="1" ht="78.75">
      <c r="A27" s="386"/>
      <c r="B27" s="470"/>
      <c r="C27" s="343"/>
      <c r="D27" s="298" t="s">
        <v>1054</v>
      </c>
      <c r="E27" s="338" t="s">
        <v>108</v>
      </c>
      <c r="F27" s="338" t="s">
        <v>1055</v>
      </c>
      <c r="G27" s="338" t="s">
        <v>17</v>
      </c>
      <c r="H27" s="164" t="s">
        <v>38</v>
      </c>
      <c r="I27" s="164">
        <v>50</v>
      </c>
      <c r="J27" s="164">
        <v>250</v>
      </c>
      <c r="K27" s="164">
        <v>250</v>
      </c>
      <c r="L27" s="164">
        <v>250</v>
      </c>
      <c r="M27" s="164">
        <v>800</v>
      </c>
      <c r="N27" s="164" t="s">
        <v>931</v>
      </c>
      <c r="O27" s="530" t="s">
        <v>935</v>
      </c>
      <c r="P27" s="338" t="s">
        <v>114</v>
      </c>
      <c r="Q27" s="338" t="s">
        <v>104</v>
      </c>
      <c r="R27" s="338" t="s">
        <v>109</v>
      </c>
      <c r="S27" s="338" t="s">
        <v>110</v>
      </c>
      <c r="T27" s="338" t="s">
        <v>111</v>
      </c>
      <c r="U27" s="338" t="s">
        <v>112</v>
      </c>
      <c r="V27" s="338"/>
      <c r="W27" s="338"/>
      <c r="X27" s="338">
        <v>1605147236553</v>
      </c>
      <c r="Y27" s="531" t="s">
        <v>927</v>
      </c>
      <c r="Z27" s="338" t="s">
        <v>113</v>
      </c>
      <c r="AA27" s="345"/>
      <c r="AB27" s="341"/>
    </row>
    <row r="28" spans="1:42" s="495" customFormat="1" ht="60" customHeight="1">
      <c r="A28" s="386"/>
      <c r="B28" s="470"/>
      <c r="C28" s="343"/>
      <c r="D28" s="490" t="s">
        <v>116</v>
      </c>
      <c r="E28" s="490" t="s">
        <v>967</v>
      </c>
      <c r="F28" s="490" t="s">
        <v>966</v>
      </c>
      <c r="G28" s="490" t="s">
        <v>17</v>
      </c>
      <c r="H28" s="491" t="s">
        <v>38</v>
      </c>
      <c r="I28" s="491">
        <v>1</v>
      </c>
      <c r="J28" s="491" t="s">
        <v>934</v>
      </c>
      <c r="K28" s="491" t="s">
        <v>934</v>
      </c>
      <c r="L28" s="491" t="s">
        <v>934</v>
      </c>
      <c r="M28" s="491">
        <v>1</v>
      </c>
      <c r="N28" s="491" t="s">
        <v>931</v>
      </c>
      <c r="O28" s="492" t="s">
        <v>80</v>
      </c>
      <c r="P28" s="493" t="s">
        <v>117</v>
      </c>
      <c r="Q28" s="490" t="s">
        <v>118</v>
      </c>
      <c r="R28" s="493"/>
      <c r="S28" s="493"/>
      <c r="T28" s="490" t="s">
        <v>119</v>
      </c>
      <c r="U28" s="493"/>
      <c r="V28" s="493" t="s">
        <v>120</v>
      </c>
      <c r="W28" s="493"/>
      <c r="X28" s="493"/>
      <c r="Y28" s="494"/>
      <c r="Z28" s="494"/>
      <c r="AA28" s="345"/>
      <c r="AB28" s="341"/>
    </row>
    <row r="29" spans="1:42" s="502" customFormat="1" ht="169.5" customHeight="1">
      <c r="A29" s="386"/>
      <c r="B29" s="470"/>
      <c r="C29" s="343"/>
      <c r="D29" s="496" t="s">
        <v>122</v>
      </c>
      <c r="E29" s="496" t="s">
        <v>121</v>
      </c>
      <c r="F29" s="496" t="s">
        <v>1049</v>
      </c>
      <c r="G29" s="496" t="s">
        <v>102</v>
      </c>
      <c r="H29" s="497">
        <v>12000</v>
      </c>
      <c r="I29" s="497">
        <v>4230</v>
      </c>
      <c r="J29" s="497">
        <v>4000</v>
      </c>
      <c r="K29" s="497">
        <v>3000</v>
      </c>
      <c r="L29" s="497">
        <v>3000</v>
      </c>
      <c r="M29" s="497">
        <v>14230</v>
      </c>
      <c r="N29" s="497" t="s">
        <v>931</v>
      </c>
      <c r="O29" s="498" t="s">
        <v>80</v>
      </c>
      <c r="P29" s="499"/>
      <c r="Q29" s="496" t="s">
        <v>123</v>
      </c>
      <c r="R29" s="499"/>
      <c r="S29" s="499"/>
      <c r="T29" s="496" t="s">
        <v>119</v>
      </c>
      <c r="U29" s="496"/>
      <c r="V29" s="496"/>
      <c r="W29" s="500" t="s">
        <v>124</v>
      </c>
      <c r="X29" s="496" t="s">
        <v>930</v>
      </c>
      <c r="Y29" s="501" t="s">
        <v>929</v>
      </c>
      <c r="Z29" s="499" t="s">
        <v>125</v>
      </c>
      <c r="AA29" s="345"/>
      <c r="AB29" s="341"/>
    </row>
    <row r="30" spans="1:42" s="309" customFormat="1" ht="56.25">
      <c r="A30" s="386"/>
      <c r="B30" s="470"/>
      <c r="C30" s="343"/>
      <c r="D30" s="310" t="s">
        <v>127</v>
      </c>
      <c r="E30" s="310" t="s">
        <v>126</v>
      </c>
      <c r="F30" s="310" t="s">
        <v>128</v>
      </c>
      <c r="G30" s="310" t="s">
        <v>17</v>
      </c>
      <c r="H30" s="311" t="s">
        <v>38</v>
      </c>
      <c r="I30" s="311">
        <v>1</v>
      </c>
      <c r="J30" s="311" t="s">
        <v>934</v>
      </c>
      <c r="K30" s="311" t="s">
        <v>934</v>
      </c>
      <c r="L30" s="311" t="s">
        <v>934</v>
      </c>
      <c r="M30" s="312">
        <v>1</v>
      </c>
      <c r="N30" s="312" t="s">
        <v>931</v>
      </c>
      <c r="O30" s="310" t="s">
        <v>80</v>
      </c>
      <c r="P30" s="313"/>
      <c r="Q30" s="313"/>
      <c r="R30" s="313"/>
      <c r="S30" s="313"/>
      <c r="T30" s="310" t="s">
        <v>129</v>
      </c>
      <c r="U30" s="310"/>
      <c r="V30" s="310"/>
      <c r="W30" s="310"/>
      <c r="X30" s="310"/>
      <c r="Y30" s="314"/>
      <c r="Z30" s="313"/>
      <c r="AA30" s="345"/>
      <c r="AB30" s="341"/>
      <c r="AC30" s="45"/>
      <c r="AD30" s="45"/>
      <c r="AE30" s="45"/>
      <c r="AF30" s="45"/>
      <c r="AG30" s="45"/>
      <c r="AH30" s="45"/>
      <c r="AI30" s="45"/>
      <c r="AJ30" s="45"/>
      <c r="AK30" s="45"/>
      <c r="AL30" s="45"/>
      <c r="AM30" s="45"/>
      <c r="AN30" s="45"/>
      <c r="AO30" s="45"/>
      <c r="AP30" s="45"/>
    </row>
    <row r="31" spans="1:42" s="7" customFormat="1" ht="54" customHeight="1">
      <c r="A31" s="386"/>
      <c r="B31" s="470"/>
      <c r="C31" s="343"/>
      <c r="D31" s="310" t="s">
        <v>971</v>
      </c>
      <c r="E31" s="310" t="s">
        <v>130</v>
      </c>
      <c r="F31" s="186" t="s">
        <v>131</v>
      </c>
      <c r="G31" s="186" t="s">
        <v>17</v>
      </c>
      <c r="H31" s="187">
        <v>3</v>
      </c>
      <c r="I31" s="187" t="s">
        <v>934</v>
      </c>
      <c r="J31" s="187">
        <v>1</v>
      </c>
      <c r="K31" s="187" t="s">
        <v>934</v>
      </c>
      <c r="L31" s="187" t="s">
        <v>934</v>
      </c>
      <c r="M31" s="192">
        <v>1</v>
      </c>
      <c r="N31" s="192" t="s">
        <v>931</v>
      </c>
      <c r="O31" s="186" t="s">
        <v>132</v>
      </c>
      <c r="P31" s="186"/>
      <c r="Q31" s="193"/>
      <c r="R31" s="193"/>
      <c r="S31" s="194" t="s">
        <v>133</v>
      </c>
      <c r="T31" s="186" t="s">
        <v>134</v>
      </c>
      <c r="U31" s="193"/>
      <c r="V31" s="186" t="s">
        <v>135</v>
      </c>
      <c r="W31" s="193"/>
      <c r="X31" s="193"/>
      <c r="Y31" s="272" t="s">
        <v>928</v>
      </c>
      <c r="Z31" s="186" t="s">
        <v>136</v>
      </c>
      <c r="AA31" s="345"/>
      <c r="AB31" s="341"/>
      <c r="AC31" s="3"/>
      <c r="AD31" s="3"/>
      <c r="AE31" s="3"/>
      <c r="AF31" s="3"/>
      <c r="AG31" s="3"/>
      <c r="AH31" s="3"/>
      <c r="AI31" s="3"/>
      <c r="AJ31" s="3"/>
      <c r="AK31" s="3"/>
      <c r="AL31" s="3"/>
      <c r="AM31" s="3"/>
      <c r="AN31" s="3"/>
      <c r="AO31" s="3"/>
      <c r="AP31" s="3"/>
    </row>
    <row r="32" spans="1:42" s="3" customFormat="1" ht="86.25" hidden="1" customHeight="1">
      <c r="A32" s="386"/>
      <c r="B32" s="344" t="s">
        <v>138</v>
      </c>
      <c r="C32" s="344" t="s">
        <v>139</v>
      </c>
      <c r="D32" s="308" t="s">
        <v>972</v>
      </c>
      <c r="E32" s="195" t="s">
        <v>140</v>
      </c>
      <c r="F32" s="195" t="s">
        <v>141</v>
      </c>
      <c r="G32" s="195" t="s">
        <v>17</v>
      </c>
      <c r="H32" s="196">
        <v>5</v>
      </c>
      <c r="I32" s="196" t="s">
        <v>934</v>
      </c>
      <c r="J32" s="196">
        <v>1</v>
      </c>
      <c r="K32" s="196" t="s">
        <v>934</v>
      </c>
      <c r="L32" s="196" t="s">
        <v>934</v>
      </c>
      <c r="M32" s="197">
        <v>1</v>
      </c>
      <c r="N32" s="197" t="s">
        <v>931</v>
      </c>
      <c r="O32" s="199" t="s">
        <v>142</v>
      </c>
      <c r="P32" s="199" t="s">
        <v>143</v>
      </c>
      <c r="Q32" s="200" t="s">
        <v>123</v>
      </c>
      <c r="R32" s="201"/>
      <c r="S32" s="195" t="s">
        <v>144</v>
      </c>
      <c r="T32" s="195" t="s">
        <v>145</v>
      </c>
      <c r="U32" s="195"/>
      <c r="V32" s="201" t="s">
        <v>146</v>
      </c>
      <c r="W32" s="201"/>
      <c r="X32" s="195" t="s">
        <v>147</v>
      </c>
      <c r="Y32" s="272" t="s">
        <v>148</v>
      </c>
      <c r="Z32" s="201"/>
      <c r="AA32" s="349" t="s">
        <v>149</v>
      </c>
      <c r="AB32" s="341" t="s">
        <v>53</v>
      </c>
    </row>
    <row r="33" spans="1:42" s="3" customFormat="1" ht="56.25" hidden="1">
      <c r="A33" s="386"/>
      <c r="B33" s="345"/>
      <c r="C33" s="345"/>
      <c r="D33" s="195" t="s">
        <v>150</v>
      </c>
      <c r="E33" s="195" t="s">
        <v>108</v>
      </c>
      <c r="F33" s="195" t="s">
        <v>151</v>
      </c>
      <c r="G33" s="195" t="s">
        <v>17</v>
      </c>
      <c r="H33" s="196" t="s">
        <v>38</v>
      </c>
      <c r="I33" s="196" t="s">
        <v>934</v>
      </c>
      <c r="J33" s="196">
        <v>1</v>
      </c>
      <c r="K33" s="196" t="s">
        <v>934</v>
      </c>
      <c r="L33" s="196" t="s">
        <v>934</v>
      </c>
      <c r="M33" s="197">
        <v>1</v>
      </c>
      <c r="N33" s="197" t="s">
        <v>931</v>
      </c>
      <c r="O33" s="198" t="s">
        <v>152</v>
      </c>
      <c r="P33" s="199" t="s">
        <v>153</v>
      </c>
      <c r="Q33" s="198"/>
      <c r="R33" s="198"/>
      <c r="S33" s="198"/>
      <c r="T33" s="195" t="s">
        <v>154</v>
      </c>
      <c r="U33" s="195"/>
      <c r="V33" s="195"/>
      <c r="W33" s="195"/>
      <c r="X33" s="195"/>
      <c r="Y33" s="198"/>
      <c r="Z33" s="198"/>
      <c r="AA33" s="345"/>
      <c r="AB33" s="341"/>
    </row>
    <row r="34" spans="1:42" s="3" customFormat="1" ht="33.75" hidden="1">
      <c r="A34" s="386"/>
      <c r="B34" s="345"/>
      <c r="C34" s="345"/>
      <c r="D34" s="308" t="s">
        <v>969</v>
      </c>
      <c r="E34" s="308" t="s">
        <v>968</v>
      </c>
      <c r="F34" s="308" t="s">
        <v>970</v>
      </c>
      <c r="G34" s="195" t="s">
        <v>17</v>
      </c>
      <c r="H34" s="196">
        <v>5</v>
      </c>
      <c r="I34" s="196" t="s">
        <v>934</v>
      </c>
      <c r="J34" s="196" t="s">
        <v>934</v>
      </c>
      <c r="K34" s="196">
        <v>1</v>
      </c>
      <c r="L34" s="196" t="s">
        <v>934</v>
      </c>
      <c r="M34" s="197">
        <v>1</v>
      </c>
      <c r="N34" s="197" t="s">
        <v>931</v>
      </c>
      <c r="O34" s="195" t="s">
        <v>155</v>
      </c>
      <c r="P34" s="199" t="s">
        <v>156</v>
      </c>
      <c r="Q34" s="202"/>
      <c r="R34" s="198"/>
      <c r="S34" s="198"/>
      <c r="T34" s="195" t="s">
        <v>20</v>
      </c>
      <c r="U34" s="195"/>
      <c r="V34" s="195"/>
      <c r="W34" s="195"/>
      <c r="X34" s="195"/>
      <c r="Y34" s="198"/>
      <c r="Z34" s="198"/>
      <c r="AA34" s="345"/>
      <c r="AB34" s="341"/>
    </row>
    <row r="35" spans="1:42" s="45" customFormat="1" ht="56.25" hidden="1">
      <c r="A35" s="386"/>
      <c r="B35" s="345"/>
      <c r="C35" s="345"/>
      <c r="D35" s="315" t="s">
        <v>976</v>
      </c>
      <c r="E35" s="315" t="s">
        <v>973</v>
      </c>
      <c r="F35" s="315" t="s">
        <v>974</v>
      </c>
      <c r="G35" s="315" t="s">
        <v>17</v>
      </c>
      <c r="H35" s="315" t="s">
        <v>38</v>
      </c>
      <c r="I35" s="316" t="s">
        <v>934</v>
      </c>
      <c r="J35" s="316">
        <v>1</v>
      </c>
      <c r="K35" s="316" t="s">
        <v>934</v>
      </c>
      <c r="L35" s="316" t="s">
        <v>934</v>
      </c>
      <c r="M35" s="317">
        <v>1</v>
      </c>
      <c r="N35" s="317" t="s">
        <v>931</v>
      </c>
      <c r="O35" s="315" t="s">
        <v>938</v>
      </c>
      <c r="P35" s="318"/>
      <c r="Q35" s="319" t="s">
        <v>123</v>
      </c>
      <c r="R35" s="320" t="s">
        <v>157</v>
      </c>
      <c r="S35" s="318"/>
      <c r="T35" s="315" t="s">
        <v>20</v>
      </c>
      <c r="U35" s="315"/>
      <c r="V35" s="315"/>
      <c r="W35" s="315"/>
      <c r="X35" s="315"/>
      <c r="Y35" s="318"/>
      <c r="Z35" s="318" t="s">
        <v>158</v>
      </c>
      <c r="AA35" s="345"/>
      <c r="AB35" s="341"/>
    </row>
    <row r="36" spans="1:42" s="45" customFormat="1" ht="45" hidden="1">
      <c r="A36" s="386"/>
      <c r="B36" s="345"/>
      <c r="C36" s="345"/>
      <c r="D36" s="315" t="s">
        <v>975</v>
      </c>
      <c r="E36" s="315" t="s">
        <v>159</v>
      </c>
      <c r="F36" s="315" t="s">
        <v>978</v>
      </c>
      <c r="G36" s="315" t="s">
        <v>17</v>
      </c>
      <c r="H36" s="315" t="s">
        <v>38</v>
      </c>
      <c r="I36" s="315" t="s">
        <v>934</v>
      </c>
      <c r="J36" s="315">
        <v>1</v>
      </c>
      <c r="K36" s="315" t="s">
        <v>934</v>
      </c>
      <c r="L36" s="315" t="s">
        <v>934</v>
      </c>
      <c r="M36" s="321">
        <v>2</v>
      </c>
      <c r="N36" s="321" t="s">
        <v>931</v>
      </c>
      <c r="O36" s="315" t="s">
        <v>936</v>
      </c>
      <c r="P36" s="318"/>
      <c r="Q36" s="319" t="s">
        <v>123</v>
      </c>
      <c r="R36" s="318"/>
      <c r="S36" s="318"/>
      <c r="T36" s="315" t="s">
        <v>20</v>
      </c>
      <c r="U36" s="315"/>
      <c r="V36" s="315"/>
      <c r="W36" s="315"/>
      <c r="X36" s="315"/>
      <c r="Y36" s="318"/>
      <c r="Z36" s="318" t="s">
        <v>160</v>
      </c>
      <c r="AA36" s="345"/>
      <c r="AB36" s="341"/>
    </row>
    <row r="37" spans="1:42" s="45" customFormat="1" ht="33.75" hidden="1">
      <c r="A37" s="386"/>
      <c r="B37" s="345"/>
      <c r="C37" s="345"/>
      <c r="D37" s="315" t="s">
        <v>977</v>
      </c>
      <c r="E37" s="315" t="s">
        <v>159</v>
      </c>
      <c r="F37" s="315" t="s">
        <v>979</v>
      </c>
      <c r="G37" s="315" t="s">
        <v>17</v>
      </c>
      <c r="H37" s="315" t="s">
        <v>38</v>
      </c>
      <c r="I37" s="315" t="s">
        <v>934</v>
      </c>
      <c r="J37" s="315">
        <v>1</v>
      </c>
      <c r="K37" s="315" t="s">
        <v>934</v>
      </c>
      <c r="L37" s="315" t="s">
        <v>934</v>
      </c>
      <c r="M37" s="321">
        <v>2</v>
      </c>
      <c r="N37" s="321" t="s">
        <v>931</v>
      </c>
      <c r="O37" s="315" t="s">
        <v>936</v>
      </c>
      <c r="P37" s="318"/>
      <c r="Q37" s="319" t="s">
        <v>123</v>
      </c>
      <c r="R37" s="318"/>
      <c r="S37" s="318"/>
      <c r="T37" s="315" t="s">
        <v>20</v>
      </c>
      <c r="U37" s="315"/>
      <c r="V37" s="315"/>
      <c r="W37" s="315"/>
      <c r="X37" s="315"/>
      <c r="Y37" s="318"/>
      <c r="Z37" s="318" t="s">
        <v>160</v>
      </c>
      <c r="AA37" s="345"/>
      <c r="AB37" s="341"/>
    </row>
    <row r="38" spans="1:42" s="45" customFormat="1" ht="78.75" hidden="1" customHeight="1">
      <c r="A38" s="386"/>
      <c r="B38" s="345"/>
      <c r="C38" s="345"/>
      <c r="D38" s="315" t="s">
        <v>162</v>
      </c>
      <c r="E38" s="315" t="s">
        <v>161</v>
      </c>
      <c r="F38" s="315" t="s">
        <v>163</v>
      </c>
      <c r="G38" s="315" t="s">
        <v>17</v>
      </c>
      <c r="H38" s="316">
        <v>4</v>
      </c>
      <c r="I38" s="316">
        <v>4</v>
      </c>
      <c r="J38" s="316">
        <v>4</v>
      </c>
      <c r="K38" s="316">
        <v>5</v>
      </c>
      <c r="L38" s="316">
        <v>5</v>
      </c>
      <c r="M38" s="316">
        <v>5</v>
      </c>
      <c r="N38" s="316" t="s">
        <v>933</v>
      </c>
      <c r="O38" s="322" t="s">
        <v>937</v>
      </c>
      <c r="P38" s="322" t="s">
        <v>164</v>
      </c>
      <c r="Q38" s="319" t="s">
        <v>123</v>
      </c>
      <c r="R38" s="318"/>
      <c r="S38" s="318"/>
      <c r="T38" s="315" t="s">
        <v>165</v>
      </c>
      <c r="U38" s="315"/>
      <c r="V38" s="315"/>
      <c r="W38" s="315"/>
      <c r="X38" s="315">
        <v>1605045237835</v>
      </c>
      <c r="Y38" s="323" t="s">
        <v>166</v>
      </c>
      <c r="Z38" s="318"/>
      <c r="AA38" s="345"/>
      <c r="AB38" s="341"/>
    </row>
    <row r="39" spans="1:42" s="489" customFormat="1" ht="68.25" customHeight="1">
      <c r="A39" s="386"/>
      <c r="B39" s="473" t="s">
        <v>167</v>
      </c>
      <c r="C39" s="346" t="s">
        <v>168</v>
      </c>
      <c r="D39" s="339" t="s">
        <v>980</v>
      </c>
      <c r="E39" s="339" t="s">
        <v>982</v>
      </c>
      <c r="F39" s="339" t="s">
        <v>983</v>
      </c>
      <c r="G39" s="339" t="s">
        <v>48</v>
      </c>
      <c r="H39" s="483">
        <v>1</v>
      </c>
      <c r="I39" s="484" t="s">
        <v>934</v>
      </c>
      <c r="J39" s="483">
        <v>1</v>
      </c>
      <c r="K39" s="484" t="s">
        <v>934</v>
      </c>
      <c r="L39" s="484" t="s">
        <v>934</v>
      </c>
      <c r="M39" s="483">
        <v>1</v>
      </c>
      <c r="N39" s="483" t="s">
        <v>931</v>
      </c>
      <c r="O39" s="485" t="s">
        <v>170</v>
      </c>
      <c r="P39" s="486" t="s">
        <v>173</v>
      </c>
      <c r="Q39" s="487" t="s">
        <v>115</v>
      </c>
      <c r="R39" s="488" t="s">
        <v>174</v>
      </c>
      <c r="S39" s="485"/>
      <c r="T39" s="486" t="s">
        <v>171</v>
      </c>
      <c r="U39" s="486"/>
      <c r="V39" s="486"/>
      <c r="W39" s="486"/>
      <c r="X39" s="486"/>
      <c r="Y39" s="485"/>
      <c r="Z39" s="485"/>
      <c r="AA39" s="350" t="s">
        <v>172</v>
      </c>
      <c r="AB39" s="341" t="s">
        <v>53</v>
      </c>
    </row>
    <row r="40" spans="1:42" s="461" customFormat="1" ht="68.25" customHeight="1">
      <c r="A40" s="386"/>
      <c r="B40" s="473"/>
      <c r="C40" s="346"/>
      <c r="D40" s="475" t="s">
        <v>1056</v>
      </c>
      <c r="E40" s="475"/>
      <c r="F40" s="475" t="s">
        <v>1057</v>
      </c>
      <c r="G40" s="475" t="s">
        <v>48</v>
      </c>
      <c r="H40" s="476" t="s">
        <v>38</v>
      </c>
      <c r="I40" s="477" t="s">
        <v>934</v>
      </c>
      <c r="J40" s="476" t="s">
        <v>934</v>
      </c>
      <c r="K40" s="477">
        <v>1</v>
      </c>
      <c r="L40" s="477" t="s">
        <v>934</v>
      </c>
      <c r="M40" s="476">
        <v>1</v>
      </c>
      <c r="N40" s="476" t="s">
        <v>931</v>
      </c>
      <c r="O40" s="478" t="s">
        <v>170</v>
      </c>
      <c r="P40" s="479"/>
      <c r="Q40" s="480"/>
      <c r="R40" s="481"/>
      <c r="S40" s="478"/>
      <c r="T40" s="479"/>
      <c r="U40" s="479"/>
      <c r="V40" s="479"/>
      <c r="W40" s="479"/>
      <c r="X40" s="479"/>
      <c r="Y40" s="478"/>
      <c r="Z40" s="478"/>
      <c r="AA40" s="350"/>
      <c r="AB40" s="341"/>
    </row>
    <row r="41" spans="1:42" s="286" customFormat="1" ht="68.25" customHeight="1">
      <c r="A41" s="386"/>
      <c r="B41" s="473"/>
      <c r="C41" s="346"/>
      <c r="D41" s="296" t="s">
        <v>981</v>
      </c>
      <c r="E41" s="296" t="s">
        <v>169</v>
      </c>
      <c r="F41" s="296" t="s">
        <v>984</v>
      </c>
      <c r="G41" s="282" t="s">
        <v>388</v>
      </c>
      <c r="H41" s="160">
        <v>35</v>
      </c>
      <c r="I41" s="160">
        <v>45</v>
      </c>
      <c r="J41" s="160">
        <v>60</v>
      </c>
      <c r="K41" s="160">
        <v>80</v>
      </c>
      <c r="L41" s="160">
        <v>100</v>
      </c>
      <c r="M41" s="160">
        <v>100</v>
      </c>
      <c r="N41" s="160" t="s">
        <v>931</v>
      </c>
      <c r="O41" s="203" t="s">
        <v>170</v>
      </c>
      <c r="P41" s="282" t="s">
        <v>173</v>
      </c>
      <c r="Q41" s="175" t="s">
        <v>104</v>
      </c>
      <c r="R41" s="204" t="s">
        <v>174</v>
      </c>
      <c r="S41" s="203"/>
      <c r="T41" s="282" t="s">
        <v>171</v>
      </c>
      <c r="U41" s="282"/>
      <c r="V41" s="282"/>
      <c r="W41" s="282"/>
      <c r="X41" s="282"/>
      <c r="Y41" s="203"/>
      <c r="Z41" s="203"/>
      <c r="AA41" s="350"/>
      <c r="AB41" s="341"/>
      <c r="AC41" s="3"/>
      <c r="AD41" s="3"/>
      <c r="AE41" s="3"/>
      <c r="AF41" s="3"/>
      <c r="AG41" s="3"/>
      <c r="AH41" s="3"/>
      <c r="AI41" s="3"/>
      <c r="AJ41" s="3"/>
      <c r="AK41" s="3"/>
      <c r="AL41" s="3"/>
      <c r="AM41" s="3"/>
      <c r="AN41" s="3"/>
      <c r="AO41" s="3"/>
      <c r="AP41" s="3"/>
    </row>
    <row r="42" spans="1:42" ht="33.75" hidden="1">
      <c r="A42" s="386"/>
      <c r="B42" s="352" t="s">
        <v>175</v>
      </c>
      <c r="C42" s="347" t="s">
        <v>176</v>
      </c>
      <c r="D42" s="150" t="s">
        <v>178</v>
      </c>
      <c r="E42" s="150" t="s">
        <v>177</v>
      </c>
      <c r="F42" s="150" t="s">
        <v>179</v>
      </c>
      <c r="G42" s="150" t="s">
        <v>17</v>
      </c>
      <c r="H42" s="151">
        <v>404</v>
      </c>
      <c r="I42" s="151">
        <v>400</v>
      </c>
      <c r="J42" s="151">
        <v>400</v>
      </c>
      <c r="K42" s="151">
        <v>400</v>
      </c>
      <c r="L42" s="151">
        <v>400</v>
      </c>
      <c r="M42" s="151">
        <v>1600</v>
      </c>
      <c r="N42" s="151" t="s">
        <v>931</v>
      </c>
      <c r="O42" s="150" t="s">
        <v>18</v>
      </c>
      <c r="P42" s="183" t="s">
        <v>156</v>
      </c>
      <c r="Q42" s="205"/>
      <c r="R42" s="152"/>
      <c r="S42" s="152"/>
      <c r="T42" s="150" t="s">
        <v>20</v>
      </c>
      <c r="U42" s="150"/>
      <c r="V42" s="150"/>
      <c r="W42" s="150"/>
      <c r="X42" s="150"/>
      <c r="Y42" s="152"/>
      <c r="Z42" s="150" t="s">
        <v>180</v>
      </c>
      <c r="AA42" s="348" t="s">
        <v>181</v>
      </c>
      <c r="AB42" s="341" t="s">
        <v>53</v>
      </c>
    </row>
    <row r="43" spans="1:42" s="3" customFormat="1" ht="90" hidden="1">
      <c r="A43" s="386"/>
      <c r="B43" s="343"/>
      <c r="C43" s="343"/>
      <c r="D43" s="299" t="s">
        <v>987</v>
      </c>
      <c r="E43" s="299" t="s">
        <v>182</v>
      </c>
      <c r="F43" s="168" t="s">
        <v>183</v>
      </c>
      <c r="G43" s="168" t="s">
        <v>17</v>
      </c>
      <c r="H43" s="170">
        <v>2</v>
      </c>
      <c r="I43" s="170">
        <v>2</v>
      </c>
      <c r="J43" s="170">
        <v>2</v>
      </c>
      <c r="K43" s="170">
        <v>2</v>
      </c>
      <c r="L43" s="170">
        <v>2</v>
      </c>
      <c r="M43" s="170">
        <v>8</v>
      </c>
      <c r="N43" s="170" t="s">
        <v>931</v>
      </c>
      <c r="O43" s="168" t="s">
        <v>18</v>
      </c>
      <c r="P43" s="168" t="s">
        <v>187</v>
      </c>
      <c r="Q43" s="206" t="s">
        <v>184</v>
      </c>
      <c r="R43" s="207"/>
      <c r="S43" s="207"/>
      <c r="T43" s="168" t="s">
        <v>185</v>
      </c>
      <c r="U43" s="207"/>
      <c r="V43" s="207"/>
      <c r="W43" s="207"/>
      <c r="X43" s="208">
        <v>1605172208982</v>
      </c>
      <c r="Y43" s="208" t="s">
        <v>188</v>
      </c>
      <c r="Z43" s="168" t="s">
        <v>186</v>
      </c>
      <c r="AA43" s="345"/>
      <c r="AB43" s="341"/>
    </row>
    <row r="44" spans="1:42" s="3" customFormat="1" ht="90" hidden="1">
      <c r="A44" s="386"/>
      <c r="B44" s="343"/>
      <c r="C44" s="343"/>
      <c r="D44" s="299" t="s">
        <v>988</v>
      </c>
      <c r="E44" s="299" t="s">
        <v>985</v>
      </c>
      <c r="F44" s="299" t="s">
        <v>986</v>
      </c>
      <c r="G44" s="287" t="s">
        <v>17</v>
      </c>
      <c r="H44" s="170">
        <v>2</v>
      </c>
      <c r="I44" s="170">
        <v>2</v>
      </c>
      <c r="J44" s="170">
        <v>2</v>
      </c>
      <c r="K44" s="170">
        <v>2</v>
      </c>
      <c r="L44" s="170">
        <v>2</v>
      </c>
      <c r="M44" s="170">
        <v>8</v>
      </c>
      <c r="N44" s="170" t="s">
        <v>931</v>
      </c>
      <c r="O44" s="287" t="s">
        <v>18</v>
      </c>
      <c r="P44" s="287" t="s">
        <v>187</v>
      </c>
      <c r="Q44" s="206" t="s">
        <v>184</v>
      </c>
      <c r="R44" s="207"/>
      <c r="S44" s="207"/>
      <c r="T44" s="287" t="s">
        <v>185</v>
      </c>
      <c r="U44" s="207"/>
      <c r="V44" s="207"/>
      <c r="W44" s="207"/>
      <c r="X44" s="208">
        <v>1605172208982</v>
      </c>
      <c r="Y44" s="208" t="s">
        <v>188</v>
      </c>
      <c r="Z44" s="287" t="s">
        <v>186</v>
      </c>
      <c r="AA44" s="345"/>
      <c r="AB44" s="341"/>
    </row>
    <row r="45" spans="1:42" s="461" customFormat="1" ht="78.75" customHeight="1">
      <c r="A45" s="521"/>
      <c r="B45" s="473" t="s">
        <v>1069</v>
      </c>
      <c r="C45" s="519" t="s">
        <v>954</v>
      </c>
      <c r="D45" s="522" t="s">
        <v>1064</v>
      </c>
      <c r="E45" s="479" t="s">
        <v>71</v>
      </c>
      <c r="F45" s="523" t="s">
        <v>1066</v>
      </c>
      <c r="G45" s="479" t="s">
        <v>1068</v>
      </c>
      <c r="H45" s="524">
        <v>0</v>
      </c>
      <c r="I45" s="524">
        <v>300</v>
      </c>
      <c r="J45" s="524">
        <v>0</v>
      </c>
      <c r="K45" s="524">
        <v>0</v>
      </c>
      <c r="L45" s="524">
        <v>0</v>
      </c>
      <c r="M45" s="524">
        <v>18</v>
      </c>
      <c r="N45" s="524" t="s">
        <v>933</v>
      </c>
      <c r="O45" s="479" t="s">
        <v>1070</v>
      </c>
      <c r="P45" s="479" t="s">
        <v>74</v>
      </c>
      <c r="Q45" s="479" t="s">
        <v>75</v>
      </c>
      <c r="R45" s="525" t="s">
        <v>76</v>
      </c>
      <c r="S45" s="479"/>
      <c r="T45" s="479" t="s">
        <v>77</v>
      </c>
      <c r="U45" s="479"/>
      <c r="V45" s="479"/>
      <c r="W45" s="479"/>
      <c r="X45" s="479">
        <v>1605045237655</v>
      </c>
      <c r="Y45" s="479" t="s">
        <v>78</v>
      </c>
      <c r="Z45" s="479"/>
      <c r="AA45" s="479" t="s">
        <v>817</v>
      </c>
      <c r="AB45" s="526" t="s">
        <v>53</v>
      </c>
    </row>
    <row r="46" spans="1:42" s="461" customFormat="1" ht="74.25" customHeight="1">
      <c r="A46" s="521"/>
      <c r="B46" s="473"/>
      <c r="C46" s="520"/>
      <c r="D46" s="527" t="s">
        <v>1065</v>
      </c>
      <c r="E46" s="463" t="s">
        <v>956</v>
      </c>
      <c r="F46" s="463" t="s">
        <v>1067</v>
      </c>
      <c r="G46" s="463" t="s">
        <v>102</v>
      </c>
      <c r="H46" s="466">
        <v>0</v>
      </c>
      <c r="I46" s="466">
        <v>130</v>
      </c>
      <c r="J46" s="466">
        <v>0</v>
      </c>
      <c r="K46" s="466">
        <v>0</v>
      </c>
      <c r="L46" s="466">
        <v>0</v>
      </c>
      <c r="M46" s="466">
        <v>4</v>
      </c>
      <c r="N46" s="528" t="s">
        <v>931</v>
      </c>
      <c r="O46" s="479" t="s">
        <v>1070</v>
      </c>
      <c r="P46" s="464" t="s">
        <v>74</v>
      </c>
      <c r="Q46" s="464" t="s">
        <v>75</v>
      </c>
      <c r="R46" s="472" t="s">
        <v>79</v>
      </c>
      <c r="S46" s="464"/>
      <c r="T46" s="464" t="s">
        <v>20</v>
      </c>
      <c r="U46" s="464"/>
      <c r="V46" s="464"/>
      <c r="W46" s="464"/>
      <c r="X46" s="464"/>
      <c r="Y46" s="464"/>
      <c r="Z46" s="464"/>
      <c r="AA46" s="529"/>
      <c r="AB46" s="526"/>
    </row>
    <row r="47" spans="1:42" s="12" customFormat="1" ht="15" hidden="1" customHeight="1">
      <c r="A47" s="381" t="s">
        <v>368</v>
      </c>
      <c r="B47" s="381"/>
      <c r="C47" s="381"/>
      <c r="D47" s="381"/>
      <c r="E47" s="381"/>
      <c r="F47" s="381"/>
      <c r="G47" s="381"/>
      <c r="H47" s="381"/>
      <c r="I47" s="381"/>
      <c r="J47" s="381"/>
      <c r="K47" s="381"/>
      <c r="L47" s="381"/>
      <c r="M47" s="381"/>
      <c r="N47" s="275"/>
      <c r="O47" s="209"/>
      <c r="P47" s="210"/>
      <c r="Q47" s="209"/>
      <c r="R47" s="209"/>
      <c r="S47" s="209"/>
      <c r="T47" s="211"/>
      <c r="U47" s="209"/>
      <c r="V47" s="209"/>
      <c r="W47" s="209"/>
      <c r="X47" s="209"/>
      <c r="Y47" s="209"/>
      <c r="Z47" s="209"/>
      <c r="AA47" s="263"/>
      <c r="AB47" s="168"/>
      <c r="AC47" s="3"/>
      <c r="AD47" s="3"/>
      <c r="AE47" s="3"/>
      <c r="AF47" s="3"/>
      <c r="AG47" s="3"/>
      <c r="AH47" s="3"/>
      <c r="AI47" s="3"/>
      <c r="AJ47" s="3"/>
      <c r="AK47" s="3"/>
      <c r="AL47" s="3"/>
      <c r="AM47" s="3"/>
      <c r="AN47" s="3"/>
      <c r="AO47" s="3"/>
      <c r="AP47" s="3"/>
    </row>
    <row r="48" spans="1:42" s="12" customFormat="1" ht="56.25" hidden="1" customHeight="1">
      <c r="A48" s="390" t="s">
        <v>98</v>
      </c>
      <c r="B48" s="352" t="s">
        <v>369</v>
      </c>
      <c r="C48" s="353" t="s">
        <v>370</v>
      </c>
      <c r="D48" s="293" t="s">
        <v>991</v>
      </c>
      <c r="E48" s="150" t="s">
        <v>371</v>
      </c>
      <c r="F48" s="150" t="s">
        <v>372</v>
      </c>
      <c r="G48" s="150" t="s">
        <v>17</v>
      </c>
      <c r="H48" s="151" t="s">
        <v>38</v>
      </c>
      <c r="I48" s="324" t="s">
        <v>934</v>
      </c>
      <c r="J48" s="151">
        <v>1</v>
      </c>
      <c r="K48" s="151">
        <v>2</v>
      </c>
      <c r="L48" s="151" t="s">
        <v>934</v>
      </c>
      <c r="M48" s="151">
        <v>3</v>
      </c>
      <c r="N48" s="151" t="s">
        <v>931</v>
      </c>
      <c r="O48" s="150" t="s">
        <v>373</v>
      </c>
      <c r="P48" s="152" t="s">
        <v>374</v>
      </c>
      <c r="Q48" s="152"/>
      <c r="R48" s="150" t="s">
        <v>375</v>
      </c>
      <c r="S48" s="150"/>
      <c r="T48" s="150" t="s">
        <v>20</v>
      </c>
      <c r="U48" s="150"/>
      <c r="V48" s="150"/>
      <c r="W48" s="150"/>
      <c r="X48" s="150"/>
      <c r="Y48" s="150"/>
      <c r="Z48" s="150"/>
      <c r="AA48" s="351" t="s">
        <v>376</v>
      </c>
      <c r="AB48" s="341" t="s">
        <v>53</v>
      </c>
      <c r="AC48" s="3"/>
      <c r="AD48" s="3"/>
      <c r="AE48" s="3"/>
      <c r="AF48" s="3"/>
      <c r="AG48" s="3"/>
      <c r="AH48" s="3"/>
      <c r="AI48" s="3"/>
      <c r="AJ48" s="3"/>
      <c r="AK48" s="3"/>
      <c r="AL48" s="3"/>
      <c r="AM48" s="3"/>
      <c r="AN48" s="3"/>
      <c r="AO48" s="3"/>
      <c r="AP48" s="3"/>
    </row>
    <row r="49" spans="1:42" s="3" customFormat="1" ht="56.25" hidden="1" customHeight="1">
      <c r="A49" s="390"/>
      <c r="B49" s="343"/>
      <c r="C49" s="343"/>
      <c r="D49" s="295" t="s">
        <v>989</v>
      </c>
      <c r="E49" s="153" t="s">
        <v>377</v>
      </c>
      <c r="F49" s="295" t="s">
        <v>990</v>
      </c>
      <c r="G49" s="153" t="s">
        <v>48</v>
      </c>
      <c r="H49" s="181">
        <v>68</v>
      </c>
      <c r="I49" s="181">
        <v>4</v>
      </c>
      <c r="J49" s="181">
        <v>5</v>
      </c>
      <c r="K49" s="181">
        <v>5</v>
      </c>
      <c r="L49" s="181">
        <v>5</v>
      </c>
      <c r="M49" s="181">
        <v>19</v>
      </c>
      <c r="N49" s="181" t="s">
        <v>931</v>
      </c>
      <c r="O49" s="153" t="s">
        <v>378</v>
      </c>
      <c r="P49" s="182" t="s">
        <v>224</v>
      </c>
      <c r="Q49" s="153"/>
      <c r="R49" s="153" t="s">
        <v>375</v>
      </c>
      <c r="S49" s="153" t="s">
        <v>379</v>
      </c>
      <c r="T49" s="153" t="s">
        <v>203</v>
      </c>
      <c r="U49" s="153"/>
      <c r="V49" s="153"/>
      <c r="W49" s="153"/>
      <c r="X49" s="153"/>
      <c r="Y49" s="153"/>
      <c r="Z49" s="153" t="s">
        <v>380</v>
      </c>
      <c r="AA49" s="345"/>
      <c r="AB49" s="341"/>
    </row>
    <row r="50" spans="1:42" s="12" customFormat="1" ht="56.25" hidden="1">
      <c r="A50" s="390"/>
      <c r="B50" s="343"/>
      <c r="C50" s="343"/>
      <c r="D50" s="293" t="s">
        <v>381</v>
      </c>
      <c r="E50" s="150" t="s">
        <v>371</v>
      </c>
      <c r="F50" s="150" t="s">
        <v>382</v>
      </c>
      <c r="G50" s="150" t="s">
        <v>17</v>
      </c>
      <c r="H50" s="151">
        <v>1</v>
      </c>
      <c r="I50" s="151" t="s">
        <v>934</v>
      </c>
      <c r="J50" s="151">
        <v>1</v>
      </c>
      <c r="K50" s="151" t="s">
        <v>934</v>
      </c>
      <c r="L50" s="151" t="s">
        <v>934</v>
      </c>
      <c r="M50" s="151">
        <v>1</v>
      </c>
      <c r="N50" s="151" t="s">
        <v>931</v>
      </c>
      <c r="O50" s="150" t="s">
        <v>378</v>
      </c>
      <c r="P50" s="205" t="s">
        <v>374</v>
      </c>
      <c r="Q50" s="150" t="s">
        <v>383</v>
      </c>
      <c r="R50" s="150" t="s">
        <v>375</v>
      </c>
      <c r="S50" s="150" t="s">
        <v>384</v>
      </c>
      <c r="T50" s="150" t="s">
        <v>385</v>
      </c>
      <c r="U50" s="150"/>
      <c r="V50" s="150"/>
      <c r="W50" s="150"/>
      <c r="X50" s="150"/>
      <c r="Y50" s="150"/>
      <c r="Z50" s="150"/>
      <c r="AA50" s="345"/>
      <c r="AB50" s="341"/>
      <c r="AC50" s="3"/>
      <c r="AD50" s="3"/>
      <c r="AE50" s="3"/>
      <c r="AF50" s="3"/>
      <c r="AG50" s="3"/>
      <c r="AH50" s="3"/>
      <c r="AI50" s="3"/>
      <c r="AJ50" s="3"/>
      <c r="AK50" s="3"/>
      <c r="AL50" s="3"/>
      <c r="AM50" s="3"/>
      <c r="AN50" s="3"/>
      <c r="AO50" s="3"/>
      <c r="AP50" s="3"/>
    </row>
    <row r="51" spans="1:42" s="12" customFormat="1" ht="56.25" hidden="1">
      <c r="A51" s="390"/>
      <c r="B51" s="343"/>
      <c r="C51" s="343"/>
      <c r="D51" s="150" t="s">
        <v>386</v>
      </c>
      <c r="E51" s="150" t="s">
        <v>371</v>
      </c>
      <c r="F51" s="150" t="s">
        <v>387</v>
      </c>
      <c r="G51" s="150" t="s">
        <v>388</v>
      </c>
      <c r="H51" s="151">
        <v>50</v>
      </c>
      <c r="I51" s="151" t="s">
        <v>934</v>
      </c>
      <c r="J51" s="151">
        <v>50</v>
      </c>
      <c r="K51" s="151" t="s">
        <v>934</v>
      </c>
      <c r="L51" s="151" t="s">
        <v>934</v>
      </c>
      <c r="M51" s="151">
        <v>100</v>
      </c>
      <c r="N51" s="151" t="s">
        <v>931</v>
      </c>
      <c r="O51" s="150" t="s">
        <v>378</v>
      </c>
      <c r="P51" s="205" t="s">
        <v>374</v>
      </c>
      <c r="Q51" s="150" t="s">
        <v>389</v>
      </c>
      <c r="R51" s="150" t="s">
        <v>375</v>
      </c>
      <c r="S51" s="150"/>
      <c r="T51" s="150" t="s">
        <v>390</v>
      </c>
      <c r="U51" s="150"/>
      <c r="V51" s="150"/>
      <c r="W51" s="150"/>
      <c r="X51" s="150"/>
      <c r="Y51" s="150"/>
      <c r="Z51" s="150"/>
      <c r="AA51" s="345"/>
      <c r="AB51" s="341"/>
      <c r="AC51" s="3"/>
      <c r="AD51" s="3"/>
      <c r="AE51" s="3"/>
      <c r="AF51" s="3"/>
      <c r="AG51" s="3"/>
      <c r="AH51" s="3"/>
      <c r="AI51" s="3"/>
      <c r="AJ51" s="3"/>
      <c r="AK51" s="3"/>
      <c r="AL51" s="3"/>
      <c r="AM51" s="3"/>
      <c r="AN51" s="3"/>
      <c r="AO51" s="3"/>
      <c r="AP51" s="3"/>
    </row>
    <row r="52" spans="1:42" s="12" customFormat="1" ht="123.75" hidden="1">
      <c r="A52" s="390"/>
      <c r="B52" s="343"/>
      <c r="C52" s="343"/>
      <c r="D52" s="212" t="s">
        <v>392</v>
      </c>
      <c r="E52" s="212" t="s">
        <v>391</v>
      </c>
      <c r="F52" s="212" t="s">
        <v>393</v>
      </c>
      <c r="G52" s="150" t="s">
        <v>17</v>
      </c>
      <c r="H52" s="151" t="s">
        <v>38</v>
      </c>
      <c r="I52" s="151" t="s">
        <v>934</v>
      </c>
      <c r="J52" s="151">
        <v>1</v>
      </c>
      <c r="K52" s="151" t="s">
        <v>934</v>
      </c>
      <c r="L52" s="151" t="s">
        <v>934</v>
      </c>
      <c r="M52" s="151">
        <v>1</v>
      </c>
      <c r="N52" s="151" t="s">
        <v>931</v>
      </c>
      <c r="O52" s="150" t="s">
        <v>394</v>
      </c>
      <c r="P52" s="152"/>
      <c r="Q52" s="150"/>
      <c r="R52" s="150" t="s">
        <v>375</v>
      </c>
      <c r="S52" s="150"/>
      <c r="T52" s="150" t="s">
        <v>20</v>
      </c>
      <c r="U52" s="150"/>
      <c r="V52" s="150"/>
      <c r="W52" s="150"/>
      <c r="X52" s="150"/>
      <c r="Y52" s="150"/>
      <c r="Z52" s="150"/>
      <c r="AA52" s="345"/>
      <c r="AB52" s="341"/>
      <c r="AC52" s="3"/>
      <c r="AD52" s="3"/>
      <c r="AE52" s="3"/>
      <c r="AF52" s="3"/>
      <c r="AG52" s="3"/>
      <c r="AH52" s="3"/>
      <c r="AI52" s="3"/>
      <c r="AJ52" s="3"/>
      <c r="AK52" s="3"/>
      <c r="AL52" s="3"/>
      <c r="AM52" s="3"/>
      <c r="AN52" s="3"/>
      <c r="AO52" s="3"/>
      <c r="AP52" s="3"/>
    </row>
    <row r="53" spans="1:42" s="12" customFormat="1" ht="45" hidden="1">
      <c r="A53" s="390"/>
      <c r="B53" s="343"/>
      <c r="C53" s="343"/>
      <c r="D53" s="325" t="s">
        <v>992</v>
      </c>
      <c r="E53" s="325" t="s">
        <v>993</v>
      </c>
      <c r="F53" s="150" t="s">
        <v>395</v>
      </c>
      <c r="G53" s="150" t="s">
        <v>102</v>
      </c>
      <c r="H53" s="151">
        <v>348</v>
      </c>
      <c r="I53" s="151">
        <v>25</v>
      </c>
      <c r="J53" s="151">
        <v>25</v>
      </c>
      <c r="K53" s="151">
        <v>25</v>
      </c>
      <c r="L53" s="151">
        <v>25</v>
      </c>
      <c r="M53" s="151">
        <v>100</v>
      </c>
      <c r="N53" s="151" t="s">
        <v>931</v>
      </c>
      <c r="O53" s="150" t="s">
        <v>378</v>
      </c>
      <c r="P53" s="205" t="s">
        <v>374</v>
      </c>
      <c r="Q53" s="150" t="s">
        <v>389</v>
      </c>
      <c r="R53" s="150" t="s">
        <v>375</v>
      </c>
      <c r="S53" s="150"/>
      <c r="T53" s="150" t="s">
        <v>20</v>
      </c>
      <c r="U53" s="150"/>
      <c r="V53" s="150"/>
      <c r="W53" s="150"/>
      <c r="X53" s="150"/>
      <c r="Y53" s="150"/>
      <c r="Z53" s="150"/>
      <c r="AA53" s="345"/>
      <c r="AB53" s="341"/>
      <c r="AC53" s="3"/>
      <c r="AD53" s="3"/>
      <c r="AE53" s="3"/>
      <c r="AF53" s="3"/>
      <c r="AG53" s="3"/>
      <c r="AH53" s="3"/>
      <c r="AI53" s="3"/>
      <c r="AJ53" s="3"/>
      <c r="AK53" s="3"/>
      <c r="AL53" s="3"/>
      <c r="AM53" s="3"/>
      <c r="AN53" s="3"/>
      <c r="AO53" s="3"/>
      <c r="AP53" s="3"/>
    </row>
    <row r="54" spans="1:42" ht="15" hidden="1" customHeight="1">
      <c r="A54" s="383" t="s">
        <v>189</v>
      </c>
      <c r="B54" s="383"/>
      <c r="C54" s="383"/>
      <c r="D54" s="383"/>
      <c r="E54" s="383"/>
      <c r="F54" s="383"/>
      <c r="G54" s="383"/>
      <c r="H54" s="383"/>
      <c r="I54" s="383"/>
      <c r="J54" s="383"/>
      <c r="K54" s="383"/>
      <c r="L54" s="383"/>
      <c r="M54" s="383"/>
      <c r="N54" s="274"/>
      <c r="O54" s="146"/>
      <c r="P54" s="48"/>
      <c r="Q54" s="48"/>
      <c r="R54" s="48"/>
      <c r="S54" s="48"/>
      <c r="T54" s="48"/>
      <c r="U54" s="48"/>
      <c r="V54" s="48"/>
      <c r="W54" s="184"/>
      <c r="X54" s="184"/>
      <c r="Y54" s="48"/>
      <c r="Z54" s="48"/>
      <c r="AA54" s="262"/>
      <c r="AB54" s="264"/>
    </row>
    <row r="55" spans="1:42" ht="15" hidden="1" customHeight="1">
      <c r="A55" s="381" t="s">
        <v>190</v>
      </c>
      <c r="B55" s="381"/>
      <c r="C55" s="381"/>
      <c r="D55" s="381"/>
      <c r="E55" s="381"/>
      <c r="F55" s="381"/>
      <c r="G55" s="381"/>
      <c r="H55" s="381"/>
      <c r="I55" s="381"/>
      <c r="J55" s="381"/>
      <c r="K55" s="381"/>
      <c r="L55" s="381"/>
      <c r="M55" s="381"/>
      <c r="N55" s="275"/>
      <c r="O55" s="148"/>
      <c r="P55" s="49"/>
      <c r="Q55" s="49"/>
      <c r="R55" s="49"/>
      <c r="S55" s="49"/>
      <c r="T55" s="49"/>
      <c r="U55" s="49"/>
      <c r="V55" s="49"/>
      <c r="W55" s="185"/>
      <c r="X55" s="185"/>
      <c r="Y55" s="49"/>
      <c r="Z55" s="49"/>
      <c r="AA55" s="168"/>
      <c r="AB55" s="265"/>
    </row>
    <row r="56" spans="1:42" ht="45.75" hidden="1" customHeight="1">
      <c r="A56" s="386" t="s">
        <v>191</v>
      </c>
      <c r="B56" s="342" t="s">
        <v>994</v>
      </c>
      <c r="C56" s="342" t="s">
        <v>995</v>
      </c>
      <c r="D56" s="51" t="s">
        <v>193</v>
      </c>
      <c r="E56" s="51" t="s">
        <v>192</v>
      </c>
      <c r="F56" s="51" t="s">
        <v>194</v>
      </c>
      <c r="G56" s="51" t="s">
        <v>17</v>
      </c>
      <c r="H56" s="160">
        <v>1</v>
      </c>
      <c r="I56" s="160">
        <v>1</v>
      </c>
      <c r="J56" s="160" t="s">
        <v>934</v>
      </c>
      <c r="K56" s="160" t="s">
        <v>934</v>
      </c>
      <c r="L56" s="160" t="s">
        <v>934</v>
      </c>
      <c r="M56" s="160">
        <v>1</v>
      </c>
      <c r="N56" s="160" t="s">
        <v>931</v>
      </c>
      <c r="O56" s="203" t="s">
        <v>80</v>
      </c>
      <c r="P56" s="174" t="s">
        <v>70</v>
      </c>
      <c r="Q56" s="51" t="s">
        <v>195</v>
      </c>
      <c r="R56" s="51" t="s">
        <v>196</v>
      </c>
      <c r="S56" s="51"/>
      <c r="T56" s="51" t="s">
        <v>20</v>
      </c>
      <c r="U56" s="51"/>
      <c r="V56" s="51"/>
      <c r="W56" s="51"/>
      <c r="X56" s="51"/>
      <c r="Y56" s="51"/>
      <c r="Z56" s="51"/>
      <c r="AA56" s="360" t="s">
        <v>926</v>
      </c>
      <c r="AB56" s="341" t="s">
        <v>53</v>
      </c>
      <c r="AD56" s="266"/>
    </row>
    <row r="57" spans="1:42" ht="61.5" hidden="1" customHeight="1">
      <c r="A57" s="386"/>
      <c r="B57" s="343"/>
      <c r="C57" s="343"/>
      <c r="D57" s="51" t="s">
        <v>198</v>
      </c>
      <c r="E57" s="51" t="s">
        <v>197</v>
      </c>
      <c r="F57" s="51" t="s">
        <v>199</v>
      </c>
      <c r="G57" s="51" t="s">
        <v>17</v>
      </c>
      <c r="H57" s="160">
        <v>8</v>
      </c>
      <c r="I57" s="160">
        <v>2</v>
      </c>
      <c r="J57" s="160">
        <v>2</v>
      </c>
      <c r="K57" s="160">
        <v>2</v>
      </c>
      <c r="L57" s="160">
        <v>2</v>
      </c>
      <c r="M57" s="160">
        <v>8</v>
      </c>
      <c r="N57" s="160" t="s">
        <v>931</v>
      </c>
      <c r="O57" s="203" t="s">
        <v>80</v>
      </c>
      <c r="P57" s="174" t="s">
        <v>200</v>
      </c>
      <c r="Q57" s="51" t="s">
        <v>201</v>
      </c>
      <c r="R57" s="51" t="s">
        <v>196</v>
      </c>
      <c r="S57" s="51" t="s">
        <v>202</v>
      </c>
      <c r="T57" s="51" t="s">
        <v>203</v>
      </c>
      <c r="U57" s="51"/>
      <c r="V57" s="51"/>
      <c r="W57" s="51" t="s">
        <v>204</v>
      </c>
      <c r="X57" s="51"/>
      <c r="Y57" s="51"/>
      <c r="Z57" s="51"/>
      <c r="AA57" s="362"/>
      <c r="AB57" s="341"/>
    </row>
    <row r="58" spans="1:42" ht="72.75" hidden="1" customHeight="1">
      <c r="A58" s="386"/>
      <c r="B58" s="343"/>
      <c r="C58" s="343"/>
      <c r="D58" s="296" t="s">
        <v>996</v>
      </c>
      <c r="E58" s="51" t="s">
        <v>205</v>
      </c>
      <c r="F58" s="51" t="s">
        <v>206</v>
      </c>
      <c r="G58" s="51" t="s">
        <v>17</v>
      </c>
      <c r="H58" s="160">
        <v>17</v>
      </c>
      <c r="I58" s="160">
        <v>17</v>
      </c>
      <c r="J58" s="160">
        <v>17</v>
      </c>
      <c r="K58" s="160">
        <v>17</v>
      </c>
      <c r="L58" s="160">
        <v>17</v>
      </c>
      <c r="M58" s="160">
        <v>17</v>
      </c>
      <c r="N58" s="160" t="s">
        <v>933</v>
      </c>
      <c r="O58" s="51" t="s">
        <v>207</v>
      </c>
      <c r="P58" s="174" t="s">
        <v>208</v>
      </c>
      <c r="Q58" s="51" t="s">
        <v>201</v>
      </c>
      <c r="R58" s="51"/>
      <c r="S58" s="51"/>
      <c r="T58" s="51" t="s">
        <v>209</v>
      </c>
      <c r="U58" s="51"/>
      <c r="V58" s="51"/>
      <c r="W58" s="51"/>
      <c r="X58" s="51"/>
      <c r="Y58" s="51"/>
      <c r="Z58" s="51"/>
      <c r="AA58" s="271" t="s">
        <v>925</v>
      </c>
      <c r="AB58" s="341"/>
      <c r="AD58" s="266"/>
    </row>
    <row r="59" spans="1:42" ht="86.25" hidden="1" customHeight="1">
      <c r="A59" s="386"/>
      <c r="B59" s="343"/>
      <c r="C59" s="343"/>
      <c r="D59" s="296" t="s">
        <v>211</v>
      </c>
      <c r="E59" s="51" t="s">
        <v>210</v>
      </c>
      <c r="F59" s="296" t="s">
        <v>997</v>
      </c>
      <c r="G59" s="51" t="s">
        <v>388</v>
      </c>
      <c r="H59" s="213">
        <v>1</v>
      </c>
      <c r="I59" s="213">
        <v>1</v>
      </c>
      <c r="J59" s="213">
        <v>1</v>
      </c>
      <c r="K59" s="213">
        <v>1</v>
      </c>
      <c r="L59" s="213">
        <v>1</v>
      </c>
      <c r="M59" s="213">
        <v>1</v>
      </c>
      <c r="N59" s="213" t="s">
        <v>933</v>
      </c>
      <c r="O59" s="203" t="s">
        <v>80</v>
      </c>
      <c r="P59" s="174" t="s">
        <v>212</v>
      </c>
      <c r="Q59" s="51" t="s">
        <v>201</v>
      </c>
      <c r="R59" s="51"/>
      <c r="S59" s="51"/>
      <c r="T59" s="51" t="s">
        <v>213</v>
      </c>
      <c r="U59" s="51"/>
      <c r="V59" s="51"/>
      <c r="W59" s="51"/>
      <c r="X59" s="51"/>
      <c r="Y59" s="51"/>
      <c r="Z59" s="51"/>
      <c r="AA59" s="249"/>
      <c r="AB59" s="341"/>
    </row>
    <row r="60" spans="1:42" ht="58.5" hidden="1" customHeight="1">
      <c r="A60" s="386"/>
      <c r="B60" s="343"/>
      <c r="C60" s="343"/>
      <c r="D60" s="296" t="s">
        <v>998</v>
      </c>
      <c r="E60" s="296" t="s">
        <v>999</v>
      </c>
      <c r="F60" s="296" t="s">
        <v>1000</v>
      </c>
      <c r="G60" s="51" t="s">
        <v>17</v>
      </c>
      <c r="H60" s="160">
        <v>20</v>
      </c>
      <c r="I60" s="160">
        <v>2</v>
      </c>
      <c r="J60" s="160">
        <v>2</v>
      </c>
      <c r="K60" s="160">
        <v>2</v>
      </c>
      <c r="L60" s="160">
        <v>2</v>
      </c>
      <c r="M60" s="160">
        <v>8</v>
      </c>
      <c r="N60" s="160" t="s">
        <v>931</v>
      </c>
      <c r="O60" s="279" t="s">
        <v>80</v>
      </c>
      <c r="P60" s="174" t="s">
        <v>214</v>
      </c>
      <c r="Q60" s="51" t="s">
        <v>215</v>
      </c>
      <c r="R60" s="51"/>
      <c r="S60" s="51"/>
      <c r="T60" s="51" t="s">
        <v>216</v>
      </c>
      <c r="U60" s="51"/>
      <c r="V60" s="51"/>
      <c r="W60" s="51"/>
      <c r="X60" s="51">
        <v>1605045201222</v>
      </c>
      <c r="Y60" s="51" t="s">
        <v>217</v>
      </c>
      <c r="Z60" s="51"/>
      <c r="AA60" s="249"/>
      <c r="AB60" s="341"/>
    </row>
    <row r="61" spans="1:42" s="3" customFormat="1" ht="97.5" customHeight="1">
      <c r="A61" s="386"/>
      <c r="B61" s="474" t="s">
        <v>901</v>
      </c>
      <c r="C61" s="344" t="s">
        <v>218</v>
      </c>
      <c r="D61" s="308" t="s">
        <v>1002</v>
      </c>
      <c r="E61" s="195" t="s">
        <v>219</v>
      </c>
      <c r="F61" s="308" t="s">
        <v>1001</v>
      </c>
      <c r="G61" s="195" t="s">
        <v>17</v>
      </c>
      <c r="H61" s="196">
        <v>1</v>
      </c>
      <c r="I61" s="196">
        <v>1</v>
      </c>
      <c r="J61" s="196" t="s">
        <v>934</v>
      </c>
      <c r="K61" s="196" t="s">
        <v>934</v>
      </c>
      <c r="L61" s="196" t="s">
        <v>934</v>
      </c>
      <c r="M61" s="196">
        <v>1</v>
      </c>
      <c r="N61" s="196" t="s">
        <v>931</v>
      </c>
      <c r="O61" s="217" t="s">
        <v>80</v>
      </c>
      <c r="P61" s="202" t="s">
        <v>220</v>
      </c>
      <c r="Q61" s="195" t="s">
        <v>201</v>
      </c>
      <c r="R61" s="195" t="s">
        <v>196</v>
      </c>
      <c r="S61" s="195" t="s">
        <v>221</v>
      </c>
      <c r="T61" s="195" t="s">
        <v>222</v>
      </c>
      <c r="U61" s="195"/>
      <c r="V61" s="195"/>
      <c r="W61" s="195"/>
      <c r="X61" s="195">
        <v>1605147236273</v>
      </c>
      <c r="Y61" s="273" t="s">
        <v>223</v>
      </c>
      <c r="Z61" s="195"/>
      <c r="AA61" s="351"/>
      <c r="AB61" s="341" t="s">
        <v>53</v>
      </c>
      <c r="AD61" s="266"/>
    </row>
    <row r="62" spans="1:42" s="3" customFormat="1" ht="41.25" customHeight="1">
      <c r="A62" s="386"/>
      <c r="B62" s="470"/>
      <c r="C62" s="345"/>
      <c r="D62" s="308" t="s">
        <v>1003</v>
      </c>
      <c r="E62" s="308" t="s">
        <v>1005</v>
      </c>
      <c r="F62" s="308" t="s">
        <v>1004</v>
      </c>
      <c r="G62" s="195" t="s">
        <v>17</v>
      </c>
      <c r="H62" s="196">
        <v>1</v>
      </c>
      <c r="I62" s="196" t="s">
        <v>934</v>
      </c>
      <c r="J62" s="196">
        <v>1</v>
      </c>
      <c r="K62" s="196" t="s">
        <v>934</v>
      </c>
      <c r="L62" s="196" t="s">
        <v>934</v>
      </c>
      <c r="M62" s="196">
        <v>1</v>
      </c>
      <c r="N62" s="196" t="s">
        <v>931</v>
      </c>
      <c r="O62" s="280" t="s">
        <v>80</v>
      </c>
      <c r="P62" s="202" t="s">
        <v>224</v>
      </c>
      <c r="Q62" s="195" t="s">
        <v>201</v>
      </c>
      <c r="R62" s="195" t="s">
        <v>196</v>
      </c>
      <c r="S62" s="195"/>
      <c r="T62" s="195" t="s">
        <v>20</v>
      </c>
      <c r="U62" s="195"/>
      <c r="V62" s="195"/>
      <c r="W62" s="195"/>
      <c r="X62" s="195"/>
      <c r="Y62" s="195"/>
      <c r="Z62" s="195"/>
      <c r="AA62" s="345"/>
      <c r="AB62" s="341"/>
    </row>
    <row r="63" spans="1:42" s="482" customFormat="1" ht="78" customHeight="1">
      <c r="A63" s="386"/>
      <c r="B63" s="470"/>
      <c r="C63" s="345"/>
      <c r="D63" s="512" t="s">
        <v>1063</v>
      </c>
      <c r="E63" s="513" t="s">
        <v>225</v>
      </c>
      <c r="F63" s="512" t="s">
        <v>1006</v>
      </c>
      <c r="G63" s="513" t="s">
        <v>48</v>
      </c>
      <c r="H63" s="514">
        <v>5</v>
      </c>
      <c r="I63" s="515" t="s">
        <v>934</v>
      </c>
      <c r="J63" s="518">
        <v>0.33</v>
      </c>
      <c r="K63" s="518">
        <v>0.33</v>
      </c>
      <c r="L63" s="518">
        <v>0.34</v>
      </c>
      <c r="M63" s="514">
        <v>1</v>
      </c>
      <c r="N63" s="514" t="s">
        <v>931</v>
      </c>
      <c r="O63" s="516" t="s">
        <v>80</v>
      </c>
      <c r="P63" s="517"/>
      <c r="Q63" s="513" t="s">
        <v>201</v>
      </c>
      <c r="R63" s="513" t="s">
        <v>196</v>
      </c>
      <c r="S63" s="513" t="s">
        <v>226</v>
      </c>
      <c r="T63" s="513" t="s">
        <v>222</v>
      </c>
      <c r="U63" s="513" t="s">
        <v>67</v>
      </c>
      <c r="V63" s="513"/>
      <c r="W63" s="513"/>
      <c r="X63" s="513"/>
      <c r="Y63" s="513"/>
      <c r="Z63" s="513"/>
      <c r="AA63" s="345"/>
      <c r="AB63" s="341"/>
    </row>
    <row r="64" spans="1:42" s="3" customFormat="1" ht="99" customHeight="1">
      <c r="A64" s="386"/>
      <c r="B64" s="470"/>
      <c r="C64" s="345"/>
      <c r="D64" s="308" t="s">
        <v>1007</v>
      </c>
      <c r="E64" s="195" t="s">
        <v>227</v>
      </c>
      <c r="F64" s="308" t="s">
        <v>1008</v>
      </c>
      <c r="G64" s="214" t="s">
        <v>228</v>
      </c>
      <c r="H64" s="215">
        <v>4</v>
      </c>
      <c r="I64" s="215">
        <v>1</v>
      </c>
      <c r="J64" s="215">
        <v>1</v>
      </c>
      <c r="K64" s="215">
        <v>1</v>
      </c>
      <c r="L64" s="215">
        <v>1</v>
      </c>
      <c r="M64" s="215">
        <v>4</v>
      </c>
      <c r="N64" s="215" t="s">
        <v>931</v>
      </c>
      <c r="O64" s="217" t="s">
        <v>80</v>
      </c>
      <c r="P64" s="198"/>
      <c r="Q64" s="195" t="s">
        <v>201</v>
      </c>
      <c r="R64" s="195" t="s">
        <v>196</v>
      </c>
      <c r="S64" s="195"/>
      <c r="T64" s="195" t="s">
        <v>229</v>
      </c>
      <c r="U64" s="195" t="s">
        <v>230</v>
      </c>
      <c r="V64" s="195"/>
      <c r="W64" s="216" t="s">
        <v>231</v>
      </c>
      <c r="X64" s="216"/>
      <c r="Y64" s="195"/>
      <c r="Z64" s="195"/>
      <c r="AA64" s="345"/>
      <c r="AB64" s="341"/>
    </row>
    <row r="65" spans="1:42" s="286" customFormat="1" ht="73.5" hidden="1" customHeight="1">
      <c r="A65" s="386"/>
      <c r="B65" s="342" t="s">
        <v>232</v>
      </c>
      <c r="C65" s="346" t="s">
        <v>241</v>
      </c>
      <c r="D65" s="282" t="s">
        <v>243</v>
      </c>
      <c r="E65" s="282" t="s">
        <v>242</v>
      </c>
      <c r="F65" s="282" t="s">
        <v>1009</v>
      </c>
      <c r="G65" s="282" t="s">
        <v>388</v>
      </c>
      <c r="H65" s="160">
        <v>0</v>
      </c>
      <c r="I65" s="160">
        <v>1</v>
      </c>
      <c r="J65" s="160" t="s">
        <v>934</v>
      </c>
      <c r="K65" s="160" t="s">
        <v>934</v>
      </c>
      <c r="L65" s="160" t="s">
        <v>934</v>
      </c>
      <c r="M65" s="160">
        <v>1</v>
      </c>
      <c r="N65" s="160" t="s">
        <v>931</v>
      </c>
      <c r="O65" s="282" t="s">
        <v>244</v>
      </c>
      <c r="P65" s="204" t="s">
        <v>245</v>
      </c>
      <c r="Q65" s="282"/>
      <c r="R65" s="282"/>
      <c r="S65" s="282"/>
      <c r="T65" s="282" t="s">
        <v>222</v>
      </c>
      <c r="U65" s="282"/>
      <c r="V65" s="282"/>
      <c r="W65" s="282"/>
      <c r="X65" s="282"/>
      <c r="Y65" s="282"/>
      <c r="Z65" s="282"/>
      <c r="AA65" s="340"/>
      <c r="AB65" s="341" t="s">
        <v>53</v>
      </c>
      <c r="AC65" s="3"/>
      <c r="AD65" s="3"/>
      <c r="AE65" s="3"/>
      <c r="AF65" s="3"/>
      <c r="AG65" s="3"/>
      <c r="AH65" s="3"/>
      <c r="AI65" s="3"/>
      <c r="AJ65" s="3"/>
      <c r="AK65" s="3"/>
      <c r="AL65" s="3"/>
      <c r="AM65" s="3"/>
      <c r="AN65" s="3"/>
      <c r="AO65" s="3"/>
      <c r="AP65" s="3"/>
    </row>
    <row r="66" spans="1:42" s="286" customFormat="1" ht="96" hidden="1" customHeight="1">
      <c r="A66" s="386"/>
      <c r="B66" s="342"/>
      <c r="C66" s="346"/>
      <c r="D66" s="282" t="s">
        <v>234</v>
      </c>
      <c r="E66" s="282" t="s">
        <v>233</v>
      </c>
      <c r="F66" s="282" t="s">
        <v>235</v>
      </c>
      <c r="G66" s="282" t="s">
        <v>48</v>
      </c>
      <c r="H66" s="160">
        <v>1</v>
      </c>
      <c r="I66" s="160">
        <v>1</v>
      </c>
      <c r="J66" s="160">
        <v>2</v>
      </c>
      <c r="K66" s="160">
        <v>2</v>
      </c>
      <c r="L66" s="160">
        <v>2</v>
      </c>
      <c r="M66" s="160">
        <v>2</v>
      </c>
      <c r="N66" s="160" t="s">
        <v>933</v>
      </c>
      <c r="O66" s="282" t="s">
        <v>236</v>
      </c>
      <c r="P66" s="204" t="s">
        <v>237</v>
      </c>
      <c r="Q66" s="282" t="s">
        <v>238</v>
      </c>
      <c r="R66" s="282" t="s">
        <v>196</v>
      </c>
      <c r="S66" s="282"/>
      <c r="T66" s="282" t="s">
        <v>239</v>
      </c>
      <c r="U66" s="282"/>
      <c r="V66" s="282"/>
      <c r="W66" s="218" t="s">
        <v>240</v>
      </c>
      <c r="X66" s="218"/>
      <c r="Y66" s="282"/>
      <c r="Z66" s="282"/>
      <c r="AA66" s="340"/>
      <c r="AB66" s="341"/>
      <c r="AC66" s="3"/>
      <c r="AD66" s="3"/>
      <c r="AE66" s="3"/>
      <c r="AF66" s="3"/>
      <c r="AG66" s="3"/>
      <c r="AH66" s="3"/>
      <c r="AI66" s="3"/>
      <c r="AJ66" s="3"/>
      <c r="AK66" s="3"/>
      <c r="AL66" s="3"/>
      <c r="AM66" s="3"/>
      <c r="AN66" s="3"/>
      <c r="AO66" s="3"/>
      <c r="AP66" s="3"/>
    </row>
    <row r="67" spans="1:42" s="3" customFormat="1" ht="61.5" hidden="1" customHeight="1">
      <c r="A67" s="386"/>
      <c r="B67" s="363" t="s">
        <v>246</v>
      </c>
      <c r="C67" s="357" t="s">
        <v>247</v>
      </c>
      <c r="D67" s="153" t="s">
        <v>249</v>
      </c>
      <c r="E67" s="153" t="s">
        <v>248</v>
      </c>
      <c r="F67" s="153" t="s">
        <v>250</v>
      </c>
      <c r="G67" s="153" t="s">
        <v>17</v>
      </c>
      <c r="H67" s="181">
        <v>10</v>
      </c>
      <c r="I67" s="181">
        <v>2</v>
      </c>
      <c r="J67" s="181">
        <v>3</v>
      </c>
      <c r="K67" s="181">
        <v>4</v>
      </c>
      <c r="L67" s="181">
        <v>1</v>
      </c>
      <c r="M67" s="181">
        <v>10</v>
      </c>
      <c r="N67" s="181" t="s">
        <v>931</v>
      </c>
      <c r="O67" s="219" t="s">
        <v>80</v>
      </c>
      <c r="P67" s="182" t="s">
        <v>251</v>
      </c>
      <c r="Q67" s="153" t="s">
        <v>201</v>
      </c>
      <c r="R67" s="153" t="s">
        <v>196</v>
      </c>
      <c r="S67" s="153"/>
      <c r="T67" s="153" t="s">
        <v>20</v>
      </c>
      <c r="U67" s="153"/>
      <c r="V67" s="153"/>
      <c r="W67" s="153" t="s">
        <v>252</v>
      </c>
      <c r="X67" s="153"/>
      <c r="Y67" s="153"/>
      <c r="Z67" s="153" t="s">
        <v>253</v>
      </c>
      <c r="AA67" s="357"/>
      <c r="AB67" s="341" t="s">
        <v>53</v>
      </c>
    </row>
    <row r="68" spans="1:42" s="3" customFormat="1" ht="90" hidden="1">
      <c r="A68" s="386"/>
      <c r="B68" s="345"/>
      <c r="C68" s="345"/>
      <c r="D68" s="295" t="s">
        <v>1010</v>
      </c>
      <c r="E68" s="153" t="s">
        <v>254</v>
      </c>
      <c r="F68" s="153" t="s">
        <v>255</v>
      </c>
      <c r="G68" s="153" t="s">
        <v>17</v>
      </c>
      <c r="H68" s="181">
        <v>2</v>
      </c>
      <c r="I68" s="181" t="s">
        <v>934</v>
      </c>
      <c r="J68" s="181">
        <v>1</v>
      </c>
      <c r="K68" s="181">
        <v>1</v>
      </c>
      <c r="L68" s="181">
        <v>1</v>
      </c>
      <c r="M68" s="181">
        <v>3</v>
      </c>
      <c r="N68" s="181" t="s">
        <v>931</v>
      </c>
      <c r="O68" s="219" t="s">
        <v>80</v>
      </c>
      <c r="P68" s="182" t="s">
        <v>251</v>
      </c>
      <c r="Q68" s="153" t="s">
        <v>201</v>
      </c>
      <c r="R68" s="153" t="s">
        <v>196</v>
      </c>
      <c r="S68" s="153" t="s">
        <v>256</v>
      </c>
      <c r="T68" s="153" t="s">
        <v>20</v>
      </c>
      <c r="U68" s="153"/>
      <c r="V68" s="153"/>
      <c r="W68" s="219"/>
      <c r="X68" s="219"/>
      <c r="Y68" s="153"/>
      <c r="Z68" s="153"/>
      <c r="AA68" s="345"/>
      <c r="AB68" s="341"/>
    </row>
    <row r="69" spans="1:42" s="286" customFormat="1" ht="87.75" hidden="1" customHeight="1">
      <c r="A69" s="386"/>
      <c r="B69" s="345"/>
      <c r="C69" s="345"/>
      <c r="D69" s="293" t="s">
        <v>1011</v>
      </c>
      <c r="E69" s="281" t="s">
        <v>192</v>
      </c>
      <c r="F69" s="281" t="s">
        <v>257</v>
      </c>
      <c r="G69" s="281" t="s">
        <v>17</v>
      </c>
      <c r="H69" s="151">
        <v>3</v>
      </c>
      <c r="I69" s="151" t="s">
        <v>934</v>
      </c>
      <c r="J69" s="151">
        <v>1</v>
      </c>
      <c r="K69" s="324" t="s">
        <v>934</v>
      </c>
      <c r="L69" s="151" t="s">
        <v>934</v>
      </c>
      <c r="M69" s="151">
        <v>1</v>
      </c>
      <c r="N69" s="151" t="s">
        <v>931</v>
      </c>
      <c r="O69" s="220" t="s">
        <v>80</v>
      </c>
      <c r="P69" s="205" t="s">
        <v>258</v>
      </c>
      <c r="Q69" s="281"/>
      <c r="R69" s="281" t="s">
        <v>196</v>
      </c>
      <c r="S69" s="281"/>
      <c r="T69" s="281" t="s">
        <v>20</v>
      </c>
      <c r="U69" s="281"/>
      <c r="V69" s="281"/>
      <c r="W69" s="281"/>
      <c r="X69" s="281"/>
      <c r="Y69" s="281"/>
      <c r="Z69" s="281" t="s">
        <v>259</v>
      </c>
      <c r="AA69" s="345"/>
      <c r="AB69" s="341"/>
      <c r="AC69" s="3"/>
      <c r="AD69" s="3"/>
      <c r="AE69" s="3"/>
      <c r="AF69" s="3"/>
      <c r="AG69" s="3"/>
      <c r="AH69" s="3"/>
      <c r="AI69" s="3"/>
      <c r="AJ69" s="3"/>
      <c r="AK69" s="3"/>
      <c r="AL69" s="3"/>
      <c r="AM69" s="3"/>
      <c r="AN69" s="3"/>
      <c r="AO69" s="3"/>
      <c r="AP69" s="3"/>
    </row>
    <row r="70" spans="1:42" ht="87.75" hidden="1" customHeight="1">
      <c r="A70" s="386"/>
      <c r="B70" s="345"/>
      <c r="C70" s="345"/>
      <c r="D70" s="293" t="s">
        <v>1012</v>
      </c>
      <c r="E70" s="150" t="s">
        <v>192</v>
      </c>
      <c r="F70" s="150" t="s">
        <v>257</v>
      </c>
      <c r="G70" s="150" t="s">
        <v>17</v>
      </c>
      <c r="H70" s="151">
        <v>3</v>
      </c>
      <c r="I70" s="151" t="s">
        <v>934</v>
      </c>
      <c r="J70" s="324" t="s">
        <v>934</v>
      </c>
      <c r="K70" s="151">
        <v>1</v>
      </c>
      <c r="L70" s="151" t="s">
        <v>934</v>
      </c>
      <c r="M70" s="151">
        <v>1</v>
      </c>
      <c r="N70" s="151" t="s">
        <v>931</v>
      </c>
      <c r="O70" s="220" t="s">
        <v>80</v>
      </c>
      <c r="P70" s="205" t="s">
        <v>258</v>
      </c>
      <c r="Q70" s="150"/>
      <c r="R70" s="150" t="s">
        <v>196</v>
      </c>
      <c r="S70" s="150"/>
      <c r="T70" s="150" t="s">
        <v>20</v>
      </c>
      <c r="U70" s="150"/>
      <c r="V70" s="150"/>
      <c r="W70" s="150"/>
      <c r="X70" s="150"/>
      <c r="Y70" s="150"/>
      <c r="Z70" s="150" t="s">
        <v>259</v>
      </c>
      <c r="AA70" s="345"/>
      <c r="AB70" s="341"/>
    </row>
    <row r="71" spans="1:42" s="4" customFormat="1" ht="45" hidden="1" customHeight="1">
      <c r="A71" s="221"/>
      <c r="B71" s="364" t="s">
        <v>260</v>
      </c>
      <c r="C71" s="364" t="s">
        <v>261</v>
      </c>
      <c r="D71" s="176" t="s">
        <v>262</v>
      </c>
      <c r="E71" s="327" t="s">
        <v>1013</v>
      </c>
      <c r="F71" s="222" t="s">
        <v>515</v>
      </c>
      <c r="G71" s="222" t="s">
        <v>17</v>
      </c>
      <c r="H71" s="223">
        <v>4</v>
      </c>
      <c r="I71" s="223">
        <v>4</v>
      </c>
      <c r="J71" s="223">
        <v>4</v>
      </c>
      <c r="K71" s="223">
        <v>4</v>
      </c>
      <c r="L71" s="223">
        <v>4</v>
      </c>
      <c r="M71" s="223">
        <v>16</v>
      </c>
      <c r="N71" s="223" t="s">
        <v>931</v>
      </c>
      <c r="O71" s="222" t="s">
        <v>517</v>
      </c>
      <c r="P71" s="224"/>
      <c r="Q71" s="222" t="s">
        <v>201</v>
      </c>
      <c r="R71" s="222" t="s">
        <v>196</v>
      </c>
      <c r="S71" s="222"/>
      <c r="T71" s="222" t="s">
        <v>20</v>
      </c>
      <c r="U71" s="222" t="s">
        <v>264</v>
      </c>
      <c r="V71" s="222"/>
      <c r="W71" s="222" t="s">
        <v>252</v>
      </c>
      <c r="X71" s="222"/>
      <c r="Y71" s="222"/>
      <c r="Z71" s="222"/>
      <c r="AA71" s="340"/>
      <c r="AB71" s="341" t="s">
        <v>53</v>
      </c>
      <c r="AC71" s="3"/>
      <c r="AD71" s="3"/>
      <c r="AE71" s="3"/>
      <c r="AF71" s="3"/>
      <c r="AG71" s="3"/>
      <c r="AH71" s="3"/>
      <c r="AI71" s="3"/>
      <c r="AJ71" s="3"/>
      <c r="AK71" s="3"/>
      <c r="AL71" s="3"/>
      <c r="AM71" s="3"/>
      <c r="AN71" s="3"/>
      <c r="AO71" s="3"/>
      <c r="AP71" s="3"/>
    </row>
    <row r="72" spans="1:42" s="4" customFormat="1" ht="67.5" hidden="1">
      <c r="A72" s="221"/>
      <c r="B72" s="364"/>
      <c r="C72" s="364"/>
      <c r="D72" s="300" t="s">
        <v>1014</v>
      </c>
      <c r="E72" s="222" t="s">
        <v>514</v>
      </c>
      <c r="F72" s="222" t="s">
        <v>516</v>
      </c>
      <c r="G72" s="222" t="s">
        <v>48</v>
      </c>
      <c r="H72" s="223" t="s">
        <v>38</v>
      </c>
      <c r="I72" s="328" t="s">
        <v>934</v>
      </c>
      <c r="J72" s="223">
        <v>1</v>
      </c>
      <c r="K72" s="223">
        <v>1</v>
      </c>
      <c r="L72" s="223" t="s">
        <v>934</v>
      </c>
      <c r="M72" s="223">
        <v>2</v>
      </c>
      <c r="N72" s="223" t="s">
        <v>931</v>
      </c>
      <c r="O72" s="222" t="s">
        <v>263</v>
      </c>
      <c r="P72" s="224"/>
      <c r="Q72" s="222"/>
      <c r="R72" s="222"/>
      <c r="S72" s="222"/>
      <c r="T72" s="222"/>
      <c r="U72" s="222" t="s">
        <v>264</v>
      </c>
      <c r="V72" s="222"/>
      <c r="W72" s="222"/>
      <c r="X72" s="222"/>
      <c r="Y72" s="222"/>
      <c r="Z72" s="222"/>
      <c r="AA72" s="340"/>
      <c r="AB72" s="341"/>
      <c r="AC72" s="3"/>
      <c r="AD72" s="3"/>
      <c r="AE72" s="3"/>
      <c r="AF72" s="3"/>
      <c r="AG72" s="3"/>
      <c r="AH72" s="3"/>
      <c r="AI72" s="3"/>
      <c r="AJ72" s="3"/>
      <c r="AK72" s="3"/>
      <c r="AL72" s="3"/>
      <c r="AM72" s="3"/>
      <c r="AN72" s="3"/>
      <c r="AO72" s="3"/>
      <c r="AP72" s="3"/>
    </row>
    <row r="73" spans="1:42" s="4" customFormat="1" ht="45" hidden="1">
      <c r="A73" s="221"/>
      <c r="B73" s="365"/>
      <c r="C73" s="365"/>
      <c r="D73" s="222" t="s">
        <v>265</v>
      </c>
      <c r="E73" s="222" t="s">
        <v>513</v>
      </c>
      <c r="F73" s="222" t="s">
        <v>266</v>
      </c>
      <c r="G73" s="222" t="s">
        <v>48</v>
      </c>
      <c r="H73" s="223">
        <v>12</v>
      </c>
      <c r="I73" s="223">
        <v>2</v>
      </c>
      <c r="J73" s="223">
        <v>2</v>
      </c>
      <c r="K73" s="223">
        <v>2</v>
      </c>
      <c r="L73" s="223">
        <v>2</v>
      </c>
      <c r="M73" s="223">
        <v>8</v>
      </c>
      <c r="N73" s="223" t="s">
        <v>931</v>
      </c>
      <c r="O73" s="222" t="s">
        <v>517</v>
      </c>
      <c r="P73" s="222" t="s">
        <v>164</v>
      </c>
      <c r="Q73" s="222" t="s">
        <v>201</v>
      </c>
      <c r="R73" s="222" t="s">
        <v>196</v>
      </c>
      <c r="S73" s="222"/>
      <c r="T73" s="222" t="s">
        <v>203</v>
      </c>
      <c r="U73" s="222" t="s">
        <v>267</v>
      </c>
      <c r="V73" s="222"/>
      <c r="W73" s="225"/>
      <c r="X73" s="225"/>
      <c r="Y73" s="222"/>
      <c r="Z73" s="222"/>
      <c r="AA73" s="345"/>
      <c r="AB73" s="341"/>
      <c r="AC73" s="3"/>
      <c r="AD73" s="3"/>
      <c r="AE73" s="3"/>
      <c r="AF73" s="3"/>
      <c r="AG73" s="3"/>
      <c r="AH73" s="3"/>
      <c r="AI73" s="3"/>
      <c r="AJ73" s="3"/>
      <c r="AK73" s="3"/>
      <c r="AL73" s="3"/>
      <c r="AM73" s="3"/>
      <c r="AN73" s="3"/>
      <c r="AO73" s="3"/>
      <c r="AP73" s="3"/>
    </row>
    <row r="74" spans="1:42" s="4" customFormat="1" ht="30.75" hidden="1" customHeight="1">
      <c r="A74" s="221"/>
      <c r="B74" s="365"/>
      <c r="C74" s="365"/>
      <c r="D74" s="222" t="s">
        <v>269</v>
      </c>
      <c r="E74" s="222" t="s">
        <v>268</v>
      </c>
      <c r="F74" s="222" t="s">
        <v>270</v>
      </c>
      <c r="G74" s="222" t="s">
        <v>17</v>
      </c>
      <c r="H74" s="223">
        <v>1</v>
      </c>
      <c r="I74" s="223">
        <v>1</v>
      </c>
      <c r="J74" s="223">
        <v>1</v>
      </c>
      <c r="K74" s="223">
        <v>1</v>
      </c>
      <c r="L74" s="223">
        <v>1</v>
      </c>
      <c r="M74" s="223">
        <v>4</v>
      </c>
      <c r="N74" s="223" t="s">
        <v>931</v>
      </c>
      <c r="O74" s="222" t="s">
        <v>517</v>
      </c>
      <c r="P74" s="224"/>
      <c r="Q74" s="222"/>
      <c r="R74" s="222"/>
      <c r="S74" s="222"/>
      <c r="T74" s="222" t="s">
        <v>20</v>
      </c>
      <c r="U74" s="222" t="s">
        <v>264</v>
      </c>
      <c r="V74" s="222"/>
      <c r="W74" s="222"/>
      <c r="X74" s="222"/>
      <c r="Y74" s="222"/>
      <c r="Z74" s="222"/>
      <c r="AA74" s="345"/>
      <c r="AB74" s="341"/>
      <c r="AC74" s="3"/>
      <c r="AD74" s="3"/>
      <c r="AE74" s="3"/>
      <c r="AF74" s="3"/>
      <c r="AG74" s="3"/>
      <c r="AH74" s="3"/>
      <c r="AI74" s="3"/>
      <c r="AJ74" s="3"/>
      <c r="AK74" s="3"/>
      <c r="AL74" s="3"/>
      <c r="AM74" s="3"/>
      <c r="AN74" s="3"/>
      <c r="AO74" s="3"/>
      <c r="AP74" s="3"/>
    </row>
    <row r="75" spans="1:42" ht="15" hidden="1" customHeight="1">
      <c r="A75" s="383" t="s">
        <v>271</v>
      </c>
      <c r="B75" s="383"/>
      <c r="C75" s="383"/>
      <c r="D75" s="383"/>
      <c r="E75" s="383"/>
      <c r="F75" s="383"/>
      <c r="G75" s="383"/>
      <c r="H75" s="383"/>
      <c r="I75" s="383"/>
      <c r="J75" s="383"/>
      <c r="K75" s="383"/>
      <c r="L75" s="383"/>
      <c r="M75" s="383"/>
      <c r="N75" s="274"/>
      <c r="O75" s="146"/>
      <c r="P75" s="48"/>
      <c r="Q75" s="48"/>
      <c r="R75" s="48"/>
      <c r="S75" s="48"/>
      <c r="T75" s="48"/>
      <c r="U75" s="48"/>
      <c r="V75" s="48"/>
      <c r="W75" s="184"/>
      <c r="X75" s="184"/>
      <c r="Y75" s="48"/>
      <c r="Z75" s="48"/>
      <c r="AA75" s="262"/>
      <c r="AB75" s="264"/>
    </row>
    <row r="76" spans="1:42" ht="15" hidden="1" customHeight="1">
      <c r="A76" s="381" t="s">
        <v>272</v>
      </c>
      <c r="B76" s="381"/>
      <c r="C76" s="381"/>
      <c r="D76" s="381"/>
      <c r="E76" s="381"/>
      <c r="F76" s="381"/>
      <c r="G76" s="381"/>
      <c r="H76" s="381"/>
      <c r="I76" s="381"/>
      <c r="J76" s="381"/>
      <c r="K76" s="381"/>
      <c r="L76" s="381"/>
      <c r="M76" s="381"/>
      <c r="N76" s="275"/>
      <c r="O76" s="148"/>
      <c r="P76" s="49"/>
      <c r="Q76" s="49"/>
      <c r="R76" s="49"/>
      <c r="S76" s="49"/>
      <c r="T76" s="49"/>
      <c r="U76" s="49"/>
      <c r="V76" s="49"/>
      <c r="W76" s="185"/>
      <c r="X76" s="185"/>
      <c r="Y76" s="49"/>
      <c r="Z76" s="49"/>
      <c r="AA76" s="168"/>
      <c r="AB76" s="265"/>
    </row>
    <row r="77" spans="1:42" s="8" customFormat="1" ht="63" hidden="1" customHeight="1">
      <c r="A77" s="385" t="s">
        <v>273</v>
      </c>
      <c r="B77" s="370" t="s">
        <v>275</v>
      </c>
      <c r="C77" s="404" t="s">
        <v>276</v>
      </c>
      <c r="D77" s="329" t="s">
        <v>1017</v>
      </c>
      <c r="E77" s="329" t="s">
        <v>1016</v>
      </c>
      <c r="F77" s="329" t="s">
        <v>1015</v>
      </c>
      <c r="G77" s="226" t="s">
        <v>17</v>
      </c>
      <c r="H77" s="227">
        <v>2</v>
      </c>
      <c r="I77" s="227">
        <v>2</v>
      </c>
      <c r="J77" s="227">
        <v>3</v>
      </c>
      <c r="K77" s="227">
        <v>3</v>
      </c>
      <c r="L77" s="227">
        <v>3</v>
      </c>
      <c r="M77" s="227">
        <v>3</v>
      </c>
      <c r="N77" s="330" t="s">
        <v>933</v>
      </c>
      <c r="O77" s="228" t="s">
        <v>80</v>
      </c>
      <c r="P77" s="228" t="s">
        <v>278</v>
      </c>
      <c r="Q77" s="226" t="s">
        <v>279</v>
      </c>
      <c r="R77" s="226"/>
      <c r="S77" s="226" t="s">
        <v>280</v>
      </c>
      <c r="T77" s="226" t="s">
        <v>20</v>
      </c>
      <c r="U77" s="226"/>
      <c r="V77" s="226"/>
      <c r="W77" s="226"/>
      <c r="X77" s="226"/>
      <c r="Y77" s="229"/>
      <c r="Z77" s="229" t="s">
        <v>281</v>
      </c>
      <c r="AA77" s="372"/>
      <c r="AB77" s="341" t="s">
        <v>53</v>
      </c>
    </row>
    <row r="78" spans="1:42" ht="45" hidden="1">
      <c r="A78" s="385"/>
      <c r="B78" s="371"/>
      <c r="C78" s="371"/>
      <c r="D78" s="230" t="s">
        <v>283</v>
      </c>
      <c r="E78" s="230" t="s">
        <v>282</v>
      </c>
      <c r="F78" s="230" t="s">
        <v>277</v>
      </c>
      <c r="G78" s="230" t="s">
        <v>17</v>
      </c>
      <c r="H78" s="231" t="s">
        <v>38</v>
      </c>
      <c r="I78" s="231">
        <v>1</v>
      </c>
      <c r="J78" s="231">
        <v>1</v>
      </c>
      <c r="K78" s="231">
        <v>1</v>
      </c>
      <c r="L78" s="231">
        <v>1</v>
      </c>
      <c r="M78" s="231">
        <v>4</v>
      </c>
      <c r="N78" s="231" t="s">
        <v>931</v>
      </c>
      <c r="O78" s="232" t="s">
        <v>80</v>
      </c>
      <c r="P78" s="232" t="s">
        <v>278</v>
      </c>
      <c r="Q78" s="230"/>
      <c r="R78" s="230"/>
      <c r="S78" s="230" t="s">
        <v>284</v>
      </c>
      <c r="T78" s="230" t="s">
        <v>20</v>
      </c>
      <c r="U78" s="230"/>
      <c r="V78" s="230"/>
      <c r="W78" s="230"/>
      <c r="X78" s="230"/>
      <c r="Y78" s="230"/>
      <c r="Z78" s="230"/>
      <c r="AA78" s="345"/>
      <c r="AB78" s="341"/>
    </row>
    <row r="79" spans="1:42" ht="78.75" hidden="1">
      <c r="A79" s="385"/>
      <c r="B79" s="371"/>
      <c r="C79" s="371"/>
      <c r="D79" s="331" t="s">
        <v>1018</v>
      </c>
      <c r="E79" s="230" t="s">
        <v>285</v>
      </c>
      <c r="F79" s="230" t="s">
        <v>277</v>
      </c>
      <c r="G79" s="230" t="s">
        <v>17</v>
      </c>
      <c r="H79" s="231" t="s">
        <v>38</v>
      </c>
      <c r="I79" s="231">
        <v>1</v>
      </c>
      <c r="J79" s="231" t="s">
        <v>934</v>
      </c>
      <c r="K79" s="231" t="s">
        <v>934</v>
      </c>
      <c r="L79" s="231" t="s">
        <v>934</v>
      </c>
      <c r="M79" s="231">
        <v>1</v>
      </c>
      <c r="N79" s="231" t="s">
        <v>931</v>
      </c>
      <c r="O79" s="233" t="s">
        <v>80</v>
      </c>
      <c r="P79" s="232" t="s">
        <v>278</v>
      </c>
      <c r="Q79" s="230"/>
      <c r="R79" s="230"/>
      <c r="S79" s="230" t="s">
        <v>280</v>
      </c>
      <c r="T79" s="230" t="s">
        <v>20</v>
      </c>
      <c r="U79" s="230"/>
      <c r="V79" s="230"/>
      <c r="W79" s="230"/>
      <c r="X79" s="230"/>
      <c r="Y79" s="230"/>
      <c r="Z79" s="230"/>
      <c r="AA79" s="345"/>
      <c r="AB79" s="341"/>
    </row>
    <row r="80" spans="1:42" s="7" customFormat="1" ht="60.75" hidden="1" customHeight="1">
      <c r="A80" s="385"/>
      <c r="B80" s="366" t="s">
        <v>286</v>
      </c>
      <c r="C80" s="368" t="s">
        <v>287</v>
      </c>
      <c r="D80" s="234" t="s">
        <v>289</v>
      </c>
      <c r="E80" s="234" t="s">
        <v>288</v>
      </c>
      <c r="F80" s="234" t="s">
        <v>290</v>
      </c>
      <c r="G80" s="234" t="s">
        <v>17</v>
      </c>
      <c r="H80" s="235">
        <v>1</v>
      </c>
      <c r="I80" s="235">
        <v>1</v>
      </c>
      <c r="J80" s="235">
        <v>1</v>
      </c>
      <c r="K80" s="235">
        <v>1</v>
      </c>
      <c r="L80" s="235">
        <v>1</v>
      </c>
      <c r="M80" s="235">
        <v>4</v>
      </c>
      <c r="N80" s="235" t="s">
        <v>931</v>
      </c>
      <c r="O80" s="236" t="s">
        <v>80</v>
      </c>
      <c r="P80" s="237" t="s">
        <v>251</v>
      </c>
      <c r="Q80" s="237" t="s">
        <v>201</v>
      </c>
      <c r="R80" s="234" t="s">
        <v>196</v>
      </c>
      <c r="S80" s="234"/>
      <c r="T80" s="234" t="s">
        <v>20</v>
      </c>
      <c r="U80" s="234"/>
      <c r="V80" s="234"/>
      <c r="W80" s="234"/>
      <c r="X80" s="234"/>
      <c r="Y80" s="234"/>
      <c r="Z80" s="234" t="s">
        <v>292</v>
      </c>
      <c r="AA80" s="351"/>
      <c r="AB80" s="341" t="s">
        <v>53</v>
      </c>
      <c r="AC80" s="3"/>
      <c r="AD80" s="3"/>
      <c r="AE80" s="3"/>
      <c r="AF80" s="3"/>
      <c r="AG80" s="3"/>
      <c r="AH80" s="3"/>
      <c r="AI80" s="3"/>
      <c r="AJ80" s="3"/>
      <c r="AK80" s="3"/>
      <c r="AL80" s="3"/>
      <c r="AM80" s="3"/>
      <c r="AN80" s="3"/>
      <c r="AO80" s="3"/>
      <c r="AP80" s="3"/>
    </row>
    <row r="81" spans="1:42" s="9" customFormat="1" ht="45" hidden="1">
      <c r="A81" s="385"/>
      <c r="B81" s="367"/>
      <c r="C81" s="369"/>
      <c r="D81" s="238" t="s">
        <v>488</v>
      </c>
      <c r="E81" s="238" t="s">
        <v>291</v>
      </c>
      <c r="F81" s="238" t="s">
        <v>277</v>
      </c>
      <c r="G81" s="238" t="s">
        <v>17</v>
      </c>
      <c r="H81" s="239" t="s">
        <v>38</v>
      </c>
      <c r="I81" s="239">
        <v>1</v>
      </c>
      <c r="J81" s="239" t="s">
        <v>934</v>
      </c>
      <c r="K81" s="239" t="s">
        <v>934</v>
      </c>
      <c r="L81" s="239" t="s">
        <v>934</v>
      </c>
      <c r="M81" s="239">
        <v>1</v>
      </c>
      <c r="N81" s="239" t="s">
        <v>931</v>
      </c>
      <c r="O81" s="240" t="s">
        <v>80</v>
      </c>
      <c r="P81" s="240"/>
      <c r="Q81" s="240"/>
      <c r="R81" s="238" t="s">
        <v>196</v>
      </c>
      <c r="S81" s="238"/>
      <c r="T81" s="238" t="s">
        <v>20</v>
      </c>
      <c r="U81" s="238"/>
      <c r="V81" s="238"/>
      <c r="W81" s="238"/>
      <c r="X81" s="238"/>
      <c r="Y81" s="238"/>
      <c r="Z81" s="238"/>
      <c r="AA81" s="345"/>
      <c r="AB81" s="341"/>
      <c r="AC81" s="8"/>
      <c r="AD81" s="8"/>
      <c r="AE81" s="8"/>
      <c r="AF81" s="8"/>
      <c r="AG81" s="8"/>
      <c r="AH81" s="8"/>
      <c r="AI81" s="8"/>
      <c r="AJ81" s="8"/>
      <c r="AK81" s="8"/>
      <c r="AL81" s="8"/>
      <c r="AM81" s="8"/>
      <c r="AN81" s="8"/>
      <c r="AO81" s="8"/>
      <c r="AP81" s="8"/>
    </row>
    <row r="82" spans="1:42" s="3" customFormat="1" ht="64.5" hidden="1" customHeight="1">
      <c r="A82" s="385"/>
      <c r="B82" s="340" t="s">
        <v>293</v>
      </c>
      <c r="C82" s="403" t="s">
        <v>1019</v>
      </c>
      <c r="D82" s="241" t="s">
        <v>295</v>
      </c>
      <c r="E82" s="241" t="s">
        <v>294</v>
      </c>
      <c r="F82" s="241" t="s">
        <v>296</v>
      </c>
      <c r="G82" s="241" t="s">
        <v>17</v>
      </c>
      <c r="H82" s="242">
        <v>8</v>
      </c>
      <c r="I82" s="242">
        <v>2</v>
      </c>
      <c r="J82" s="242">
        <v>2</v>
      </c>
      <c r="K82" s="242">
        <v>2</v>
      </c>
      <c r="L82" s="242">
        <v>2</v>
      </c>
      <c r="M82" s="242">
        <v>8</v>
      </c>
      <c r="N82" s="242" t="s">
        <v>931</v>
      </c>
      <c r="O82" s="243" t="s">
        <v>80</v>
      </c>
      <c r="P82" s="244" t="s">
        <v>278</v>
      </c>
      <c r="Q82" s="241"/>
      <c r="R82" s="241" t="s">
        <v>280</v>
      </c>
      <c r="S82" s="241"/>
      <c r="T82" s="241" t="s">
        <v>20</v>
      </c>
      <c r="U82" s="241"/>
      <c r="V82" s="241"/>
      <c r="W82" s="241"/>
      <c r="X82" s="241"/>
      <c r="Y82" s="241"/>
      <c r="Z82" s="241"/>
      <c r="AA82" s="340"/>
      <c r="AB82" s="341" t="s">
        <v>53</v>
      </c>
    </row>
    <row r="83" spans="1:42" s="3" customFormat="1" ht="64.5" hidden="1" customHeight="1">
      <c r="A83" s="385"/>
      <c r="B83" s="345"/>
      <c r="C83" s="345"/>
      <c r="D83" s="241" t="s">
        <v>298</v>
      </c>
      <c r="E83" s="241" t="s">
        <v>297</v>
      </c>
      <c r="F83" s="241" t="s">
        <v>299</v>
      </c>
      <c r="G83" s="241" t="s">
        <v>17</v>
      </c>
      <c r="H83" s="242">
        <v>1</v>
      </c>
      <c r="I83" s="242">
        <v>1</v>
      </c>
      <c r="J83" s="242">
        <v>1</v>
      </c>
      <c r="K83" s="242">
        <v>1</v>
      </c>
      <c r="L83" s="242">
        <v>1</v>
      </c>
      <c r="M83" s="242">
        <v>4</v>
      </c>
      <c r="N83" s="242" t="s">
        <v>931</v>
      </c>
      <c r="O83" s="243" t="s">
        <v>80</v>
      </c>
      <c r="P83" s="244" t="s">
        <v>278</v>
      </c>
      <c r="Q83" s="241"/>
      <c r="R83" s="241" t="s">
        <v>280</v>
      </c>
      <c r="S83" s="241"/>
      <c r="T83" s="241" t="s">
        <v>20</v>
      </c>
      <c r="U83" s="241"/>
      <c r="V83" s="241"/>
      <c r="W83" s="241"/>
      <c r="X83" s="241"/>
      <c r="Y83" s="241"/>
      <c r="Z83" s="241"/>
      <c r="AA83" s="345"/>
      <c r="AB83" s="341"/>
    </row>
    <row r="84" spans="1:42" ht="15" hidden="1" customHeight="1">
      <c r="A84" s="385"/>
      <c r="B84" s="381" t="s">
        <v>300</v>
      </c>
      <c r="C84" s="381"/>
      <c r="D84" s="381"/>
      <c r="E84" s="381"/>
      <c r="F84" s="381"/>
      <c r="G84" s="381"/>
      <c r="H84" s="381"/>
      <c r="I84" s="381"/>
      <c r="J84" s="381"/>
      <c r="K84" s="381"/>
      <c r="L84" s="381"/>
      <c r="M84" s="381"/>
      <c r="N84" s="275"/>
      <c r="O84" s="209"/>
      <c r="P84" s="210"/>
      <c r="Q84" s="209"/>
      <c r="R84" s="209"/>
      <c r="S84" s="209"/>
      <c r="T84" s="211"/>
      <c r="U84" s="209"/>
      <c r="V84" s="209"/>
      <c r="W84" s="209"/>
      <c r="X84" s="209"/>
      <c r="Y84" s="209"/>
      <c r="Z84" s="209"/>
      <c r="AA84" s="263"/>
      <c r="AB84" s="265"/>
    </row>
    <row r="85" spans="1:42" ht="90" hidden="1">
      <c r="A85" s="385"/>
      <c r="B85" s="534" t="s">
        <v>302</v>
      </c>
      <c r="C85" s="353" t="s">
        <v>303</v>
      </c>
      <c r="D85" s="150" t="s">
        <v>305</v>
      </c>
      <c r="E85" s="150" t="s">
        <v>304</v>
      </c>
      <c r="F85" s="212" t="s">
        <v>306</v>
      </c>
      <c r="G85" s="150" t="s">
        <v>48</v>
      </c>
      <c r="H85" s="151">
        <v>19</v>
      </c>
      <c r="I85" s="151">
        <v>19</v>
      </c>
      <c r="J85" s="151">
        <v>19</v>
      </c>
      <c r="K85" s="151">
        <v>19</v>
      </c>
      <c r="L85" s="151">
        <v>19</v>
      </c>
      <c r="M85" s="151">
        <v>19</v>
      </c>
      <c r="N85" s="151" t="s">
        <v>933</v>
      </c>
      <c r="O85" s="183" t="s">
        <v>80</v>
      </c>
      <c r="P85" s="183" t="s">
        <v>84</v>
      </c>
      <c r="Q85" s="150" t="s">
        <v>307</v>
      </c>
      <c r="R85" s="150"/>
      <c r="S85" s="150"/>
      <c r="T85" s="212" t="s">
        <v>308</v>
      </c>
      <c r="U85" s="150"/>
      <c r="V85" s="150"/>
      <c r="W85" s="150"/>
      <c r="X85" s="150">
        <v>1605045237660</v>
      </c>
      <c r="Y85" s="273" t="s">
        <v>309</v>
      </c>
      <c r="Z85" s="150"/>
      <c r="AA85" s="351"/>
      <c r="AB85" s="341" t="s">
        <v>53</v>
      </c>
    </row>
    <row r="86" spans="1:42" ht="45" hidden="1" customHeight="1">
      <c r="A86" s="385"/>
      <c r="B86" s="400"/>
      <c r="C86" s="343"/>
      <c r="D86" s="150" t="s">
        <v>311</v>
      </c>
      <c r="E86" s="150" t="s">
        <v>310</v>
      </c>
      <c r="F86" s="150" t="s">
        <v>312</v>
      </c>
      <c r="G86" s="150" t="s">
        <v>17</v>
      </c>
      <c r="H86" s="151">
        <v>2</v>
      </c>
      <c r="I86" s="151">
        <v>1</v>
      </c>
      <c r="J86" s="151" t="s">
        <v>934</v>
      </c>
      <c r="K86" s="151" t="s">
        <v>934</v>
      </c>
      <c r="L86" s="151" t="s">
        <v>934</v>
      </c>
      <c r="M86" s="151">
        <v>1</v>
      </c>
      <c r="N86" s="151" t="s">
        <v>931</v>
      </c>
      <c r="O86" s="152" t="s">
        <v>80</v>
      </c>
      <c r="P86" s="150" t="s">
        <v>31</v>
      </c>
      <c r="Q86" s="150" t="s">
        <v>313</v>
      </c>
      <c r="R86" s="150"/>
      <c r="S86" s="150"/>
      <c r="T86" s="150" t="s">
        <v>20</v>
      </c>
      <c r="U86" s="150"/>
      <c r="V86" s="150"/>
      <c r="W86" s="150"/>
      <c r="X86" s="150"/>
      <c r="Y86" s="150"/>
      <c r="Z86" s="150"/>
      <c r="AA86" s="345"/>
      <c r="AB86" s="341"/>
    </row>
    <row r="87" spans="1:42" ht="43.5" hidden="1" customHeight="1">
      <c r="A87" s="385"/>
      <c r="B87" s="400"/>
      <c r="C87" s="343"/>
      <c r="D87" s="150" t="s">
        <v>314</v>
      </c>
      <c r="E87" s="150" t="s">
        <v>310</v>
      </c>
      <c r="F87" s="150" t="s">
        <v>315</v>
      </c>
      <c r="G87" s="150" t="s">
        <v>17</v>
      </c>
      <c r="H87" s="151">
        <v>8</v>
      </c>
      <c r="I87" s="151">
        <v>1</v>
      </c>
      <c r="J87" s="151" t="s">
        <v>934</v>
      </c>
      <c r="K87" s="151" t="s">
        <v>934</v>
      </c>
      <c r="L87" s="151" t="s">
        <v>934</v>
      </c>
      <c r="M87" s="151">
        <v>1</v>
      </c>
      <c r="N87" s="151" t="s">
        <v>931</v>
      </c>
      <c r="O87" s="152" t="s">
        <v>80</v>
      </c>
      <c r="P87" s="150" t="s">
        <v>31</v>
      </c>
      <c r="Q87" s="150" t="s">
        <v>313</v>
      </c>
      <c r="R87" s="150"/>
      <c r="S87" s="150"/>
      <c r="T87" s="150" t="s">
        <v>20</v>
      </c>
      <c r="U87" s="150"/>
      <c r="V87" s="150"/>
      <c r="W87" s="150"/>
      <c r="X87" s="150"/>
      <c r="Y87" s="150"/>
      <c r="Z87" s="150"/>
      <c r="AA87" s="345"/>
      <c r="AB87" s="341"/>
    </row>
    <row r="88" spans="1:42" ht="36.75" hidden="1" customHeight="1">
      <c r="A88" s="385"/>
      <c r="B88" s="400"/>
      <c r="C88" s="343"/>
      <c r="D88" s="150" t="s">
        <v>316</v>
      </c>
      <c r="E88" s="150" t="s">
        <v>310</v>
      </c>
      <c r="F88" s="150" t="s">
        <v>317</v>
      </c>
      <c r="G88" s="150" t="s">
        <v>17</v>
      </c>
      <c r="H88" s="151">
        <v>4</v>
      </c>
      <c r="I88" s="151" t="s">
        <v>934</v>
      </c>
      <c r="J88" s="151">
        <v>13</v>
      </c>
      <c r="K88" s="151" t="s">
        <v>934</v>
      </c>
      <c r="L88" s="151" t="s">
        <v>934</v>
      </c>
      <c r="M88" s="151">
        <v>13</v>
      </c>
      <c r="N88" s="151" t="s">
        <v>931</v>
      </c>
      <c r="O88" s="152" t="s">
        <v>80</v>
      </c>
      <c r="P88" s="150" t="s">
        <v>84</v>
      </c>
      <c r="Q88" s="150" t="s">
        <v>307</v>
      </c>
      <c r="R88" s="150"/>
      <c r="S88" s="150"/>
      <c r="T88" s="150" t="s">
        <v>20</v>
      </c>
      <c r="U88" s="150"/>
      <c r="V88" s="150"/>
      <c r="W88" s="150"/>
      <c r="X88" s="150"/>
      <c r="Y88" s="150"/>
      <c r="Z88" s="150"/>
      <c r="AA88" s="345"/>
      <c r="AB88" s="341"/>
    </row>
    <row r="89" spans="1:42" ht="48" hidden="1" customHeight="1">
      <c r="A89" s="385"/>
      <c r="B89" s="400"/>
      <c r="C89" s="343"/>
      <c r="D89" s="150" t="s">
        <v>319</v>
      </c>
      <c r="E89" s="150" t="s">
        <v>318</v>
      </c>
      <c r="F89" s="150" t="s">
        <v>320</v>
      </c>
      <c r="G89" s="150" t="s">
        <v>17</v>
      </c>
      <c r="H89" s="151">
        <v>7</v>
      </c>
      <c r="I89" s="151">
        <v>7</v>
      </c>
      <c r="J89" s="151">
        <v>7</v>
      </c>
      <c r="K89" s="151">
        <v>7</v>
      </c>
      <c r="L89" s="151">
        <v>7</v>
      </c>
      <c r="M89" s="151">
        <v>28</v>
      </c>
      <c r="N89" s="151" t="s">
        <v>931</v>
      </c>
      <c r="O89" s="152" t="s">
        <v>80</v>
      </c>
      <c r="P89" s="150" t="s">
        <v>31</v>
      </c>
      <c r="Q89" s="150" t="s">
        <v>313</v>
      </c>
      <c r="R89" s="150" t="s">
        <v>109</v>
      </c>
      <c r="S89" s="150"/>
      <c r="T89" s="150" t="s">
        <v>20</v>
      </c>
      <c r="U89" s="150"/>
      <c r="V89" s="150"/>
      <c r="W89" s="150"/>
      <c r="X89" s="150"/>
      <c r="Y89" s="150"/>
      <c r="Z89" s="150"/>
      <c r="AA89" s="345"/>
      <c r="AB89" s="341"/>
    </row>
    <row r="90" spans="1:42" s="10" customFormat="1" ht="60.75" hidden="1" customHeight="1">
      <c r="A90" s="385"/>
      <c r="B90" s="400"/>
      <c r="C90" s="343"/>
      <c r="D90" s="332" t="s">
        <v>1023</v>
      </c>
      <c r="E90" s="245" t="s">
        <v>500</v>
      </c>
      <c r="F90" s="245" t="s">
        <v>502</v>
      </c>
      <c r="G90" s="245" t="s">
        <v>17</v>
      </c>
      <c r="H90" s="246" t="s">
        <v>38</v>
      </c>
      <c r="I90" s="246">
        <v>1</v>
      </c>
      <c r="J90" s="246" t="s">
        <v>934</v>
      </c>
      <c r="K90" s="246" t="s">
        <v>934</v>
      </c>
      <c r="L90" s="246" t="s">
        <v>934</v>
      </c>
      <c r="M90" s="246">
        <v>1</v>
      </c>
      <c r="N90" s="246" t="s">
        <v>931</v>
      </c>
      <c r="O90" s="247" t="s">
        <v>80</v>
      </c>
      <c r="P90" s="245" t="s">
        <v>31</v>
      </c>
      <c r="Q90" s="245" t="s">
        <v>321</v>
      </c>
      <c r="R90" s="245"/>
      <c r="S90" s="245"/>
      <c r="T90" s="245" t="s">
        <v>20</v>
      </c>
      <c r="U90" s="245"/>
      <c r="V90" s="245"/>
      <c r="W90" s="245"/>
      <c r="X90" s="245">
        <v>1605480226390</v>
      </c>
      <c r="Y90" s="245" t="s">
        <v>322</v>
      </c>
      <c r="Z90" s="245"/>
      <c r="AA90" s="345"/>
      <c r="AB90" s="341"/>
      <c r="AC90" s="3"/>
      <c r="AD90" s="3"/>
      <c r="AE90" s="3"/>
      <c r="AF90" s="3"/>
      <c r="AG90" s="3"/>
      <c r="AH90" s="3"/>
      <c r="AI90" s="3"/>
      <c r="AJ90" s="3"/>
      <c r="AK90" s="3"/>
      <c r="AL90" s="3"/>
      <c r="AM90" s="3"/>
      <c r="AN90" s="3"/>
      <c r="AO90" s="3"/>
      <c r="AP90" s="3"/>
    </row>
    <row r="91" spans="1:42" s="10" customFormat="1" ht="56.25" hidden="1">
      <c r="A91" s="385"/>
      <c r="B91" s="400"/>
      <c r="C91" s="343"/>
      <c r="D91" s="332" t="s">
        <v>1024</v>
      </c>
      <c r="E91" s="245" t="s">
        <v>501</v>
      </c>
      <c r="F91" s="245" t="s">
        <v>502</v>
      </c>
      <c r="G91" s="245" t="s">
        <v>17</v>
      </c>
      <c r="H91" s="246" t="s">
        <v>38</v>
      </c>
      <c r="I91" s="246">
        <v>1</v>
      </c>
      <c r="J91" s="246" t="s">
        <v>934</v>
      </c>
      <c r="K91" s="246" t="s">
        <v>934</v>
      </c>
      <c r="L91" s="246" t="s">
        <v>934</v>
      </c>
      <c r="M91" s="246">
        <v>1</v>
      </c>
      <c r="N91" s="246" t="s">
        <v>931</v>
      </c>
      <c r="O91" s="247" t="s">
        <v>80</v>
      </c>
      <c r="P91" s="245" t="s">
        <v>506</v>
      </c>
      <c r="Q91" s="245" t="s">
        <v>321</v>
      </c>
      <c r="R91" s="245"/>
      <c r="S91" s="245"/>
      <c r="T91" s="245" t="s">
        <v>20</v>
      </c>
      <c r="U91" s="245"/>
      <c r="V91" s="245"/>
      <c r="W91" s="245"/>
      <c r="X91" s="245">
        <v>1605480226390</v>
      </c>
      <c r="Y91" s="245" t="s">
        <v>322</v>
      </c>
      <c r="Z91" s="245"/>
      <c r="AA91" s="345"/>
      <c r="AB91" s="341"/>
      <c r="AC91" s="3"/>
      <c r="AD91" s="3"/>
      <c r="AE91" s="3"/>
      <c r="AF91" s="3"/>
      <c r="AG91" s="3"/>
      <c r="AH91" s="3"/>
      <c r="AI91" s="3"/>
      <c r="AJ91" s="3"/>
      <c r="AK91" s="3"/>
      <c r="AL91" s="3"/>
      <c r="AM91" s="3"/>
      <c r="AN91" s="3"/>
      <c r="AO91" s="3"/>
      <c r="AP91" s="3"/>
    </row>
    <row r="92" spans="1:42" s="7" customFormat="1" ht="70.5" hidden="1" customHeight="1">
      <c r="A92" s="385"/>
      <c r="B92" s="388" t="s">
        <v>326</v>
      </c>
      <c r="C92" s="389" t="s">
        <v>1025</v>
      </c>
      <c r="D92" s="306" t="s">
        <v>1026</v>
      </c>
      <c r="E92" s="188" t="s">
        <v>493</v>
      </c>
      <c r="F92" s="188" t="s">
        <v>489</v>
      </c>
      <c r="G92" s="188" t="s">
        <v>17</v>
      </c>
      <c r="H92" s="189">
        <v>20</v>
      </c>
      <c r="I92" s="189">
        <v>20</v>
      </c>
      <c r="J92" s="189">
        <v>20</v>
      </c>
      <c r="K92" s="189">
        <v>20</v>
      </c>
      <c r="L92" s="189">
        <v>20</v>
      </c>
      <c r="M92" s="189">
        <v>20</v>
      </c>
      <c r="N92" s="189" t="s">
        <v>933</v>
      </c>
      <c r="O92" s="190" t="s">
        <v>80</v>
      </c>
      <c r="P92" s="190" t="s">
        <v>327</v>
      </c>
      <c r="Q92" s="188" t="s">
        <v>328</v>
      </c>
      <c r="R92" s="188" t="s">
        <v>919</v>
      </c>
      <c r="S92" s="188"/>
      <c r="T92" s="188" t="s">
        <v>20</v>
      </c>
      <c r="U92" s="188"/>
      <c r="V92" s="188"/>
      <c r="W92" s="188" t="s">
        <v>339</v>
      </c>
      <c r="X92" s="188"/>
      <c r="Y92" s="188"/>
      <c r="Z92" s="188" t="s">
        <v>329</v>
      </c>
      <c r="AA92" s="357"/>
      <c r="AB92" s="341" t="s">
        <v>53</v>
      </c>
      <c r="AC92" s="3"/>
      <c r="AD92" s="3"/>
      <c r="AE92" s="3"/>
      <c r="AF92" s="3"/>
      <c r="AG92" s="3"/>
      <c r="AH92" s="3"/>
      <c r="AI92" s="3"/>
      <c r="AJ92" s="3"/>
      <c r="AK92" s="3"/>
      <c r="AL92" s="3"/>
      <c r="AM92" s="3"/>
      <c r="AN92" s="3"/>
      <c r="AO92" s="3"/>
      <c r="AP92" s="3"/>
    </row>
    <row r="93" spans="1:42" s="7" customFormat="1" ht="67.5" hidden="1">
      <c r="A93" s="385"/>
      <c r="B93" s="367"/>
      <c r="C93" s="369"/>
      <c r="D93" s="186" t="s">
        <v>330</v>
      </c>
      <c r="E93" s="186" t="s">
        <v>494</v>
      </c>
      <c r="F93" s="186" t="s">
        <v>331</v>
      </c>
      <c r="G93" s="186" t="s">
        <v>17</v>
      </c>
      <c r="H93" s="187">
        <v>6</v>
      </c>
      <c r="I93" s="187" t="s">
        <v>934</v>
      </c>
      <c r="J93" s="187">
        <v>3</v>
      </c>
      <c r="K93" s="187" t="s">
        <v>934</v>
      </c>
      <c r="L93" s="187" t="s">
        <v>934</v>
      </c>
      <c r="M93" s="187">
        <v>3</v>
      </c>
      <c r="N93" s="187" t="s">
        <v>931</v>
      </c>
      <c r="O93" s="191" t="s">
        <v>80</v>
      </c>
      <c r="P93" s="191" t="s">
        <v>332</v>
      </c>
      <c r="Q93" s="186" t="s">
        <v>328</v>
      </c>
      <c r="R93" s="188" t="s">
        <v>919</v>
      </c>
      <c r="S93" s="186"/>
      <c r="T93" s="186" t="s">
        <v>20</v>
      </c>
      <c r="U93" s="186"/>
      <c r="V93" s="186">
        <v>2012</v>
      </c>
      <c r="W93" s="248" t="s">
        <v>333</v>
      </c>
      <c r="X93" s="248"/>
      <c r="Y93" s="186"/>
      <c r="Z93" s="186" t="s">
        <v>334</v>
      </c>
      <c r="AA93" s="345"/>
      <c r="AB93" s="341"/>
      <c r="AC93" s="3"/>
      <c r="AD93" s="3"/>
      <c r="AE93" s="3"/>
      <c r="AF93" s="3"/>
      <c r="AG93" s="3"/>
      <c r="AH93" s="3"/>
      <c r="AI93" s="3"/>
      <c r="AJ93" s="3"/>
      <c r="AK93" s="3"/>
      <c r="AL93" s="3"/>
      <c r="AM93" s="3"/>
      <c r="AN93" s="3"/>
      <c r="AO93" s="3"/>
      <c r="AP93" s="3"/>
    </row>
    <row r="94" spans="1:42" s="135" customFormat="1" ht="78.75" hidden="1">
      <c r="A94" s="385"/>
      <c r="B94" s="367"/>
      <c r="C94" s="369"/>
      <c r="D94" s="306" t="s">
        <v>1027</v>
      </c>
      <c r="E94" s="188" t="s">
        <v>335</v>
      </c>
      <c r="F94" s="188" t="s">
        <v>914</v>
      </c>
      <c r="G94" s="188" t="s">
        <v>17</v>
      </c>
      <c r="H94" s="189">
        <v>4</v>
      </c>
      <c r="I94" s="189">
        <v>1</v>
      </c>
      <c r="J94" s="189">
        <v>2</v>
      </c>
      <c r="K94" s="189">
        <v>1</v>
      </c>
      <c r="L94" s="189" t="s">
        <v>934</v>
      </c>
      <c r="M94" s="189">
        <v>4</v>
      </c>
      <c r="N94" s="189" t="s">
        <v>931</v>
      </c>
      <c r="O94" s="190" t="s">
        <v>80</v>
      </c>
      <c r="P94" s="190" t="s">
        <v>490</v>
      </c>
      <c r="Q94" s="188" t="s">
        <v>328</v>
      </c>
      <c r="R94" s="188" t="s">
        <v>919</v>
      </c>
      <c r="S94" s="188"/>
      <c r="T94" s="188" t="s">
        <v>20</v>
      </c>
      <c r="U94" s="188"/>
      <c r="V94" s="188"/>
      <c r="W94" s="188"/>
      <c r="X94" s="188"/>
      <c r="Y94" s="188"/>
      <c r="Z94" s="188" t="s">
        <v>491</v>
      </c>
      <c r="AA94" s="345"/>
      <c r="AB94" s="341"/>
      <c r="AC94" s="134"/>
      <c r="AD94" s="134"/>
      <c r="AE94" s="134"/>
      <c r="AF94" s="134"/>
      <c r="AG94" s="134"/>
      <c r="AH94" s="134"/>
      <c r="AI94" s="134"/>
      <c r="AJ94" s="134"/>
      <c r="AK94" s="134"/>
      <c r="AL94" s="134"/>
      <c r="AM94" s="134"/>
      <c r="AN94" s="134"/>
      <c r="AO94" s="134"/>
      <c r="AP94" s="134"/>
    </row>
    <row r="95" spans="1:42" s="7" customFormat="1" ht="67.5" hidden="1">
      <c r="A95" s="385"/>
      <c r="B95" s="367"/>
      <c r="C95" s="369"/>
      <c r="D95" s="188" t="s">
        <v>916</v>
      </c>
      <c r="E95" s="188" t="s">
        <v>917</v>
      </c>
      <c r="F95" s="188" t="s">
        <v>915</v>
      </c>
      <c r="G95" s="188" t="s">
        <v>48</v>
      </c>
      <c r="H95" s="189">
        <v>4</v>
      </c>
      <c r="I95" s="189">
        <v>1</v>
      </c>
      <c r="J95" s="189">
        <v>1</v>
      </c>
      <c r="K95" s="189">
        <v>1</v>
      </c>
      <c r="L95" s="189">
        <v>1</v>
      </c>
      <c r="M95" s="189">
        <v>4</v>
      </c>
      <c r="N95" s="189" t="s">
        <v>931</v>
      </c>
      <c r="O95" s="190" t="s">
        <v>918</v>
      </c>
      <c r="P95" s="190"/>
      <c r="Q95" s="188"/>
      <c r="R95" s="188"/>
      <c r="S95" s="188"/>
      <c r="T95" s="188"/>
      <c r="U95" s="188"/>
      <c r="V95" s="188"/>
      <c r="W95" s="188"/>
      <c r="X95" s="188"/>
      <c r="Y95" s="188"/>
      <c r="Z95" s="188"/>
      <c r="AA95" s="345"/>
      <c r="AB95" s="341"/>
      <c r="AC95" s="3"/>
      <c r="AD95" s="3"/>
      <c r="AE95" s="3"/>
      <c r="AF95" s="3"/>
      <c r="AG95" s="3"/>
      <c r="AH95" s="3"/>
      <c r="AI95" s="3"/>
      <c r="AJ95" s="3"/>
      <c r="AK95" s="3"/>
      <c r="AL95" s="3"/>
      <c r="AM95" s="3"/>
      <c r="AN95" s="3"/>
      <c r="AO95" s="3"/>
      <c r="AP95" s="3"/>
    </row>
    <row r="96" spans="1:42" s="7" customFormat="1" ht="65.25" hidden="1" customHeight="1">
      <c r="A96" s="385"/>
      <c r="B96" s="367"/>
      <c r="C96" s="369"/>
      <c r="D96" s="306" t="s">
        <v>1028</v>
      </c>
      <c r="E96" s="188" t="s">
        <v>336</v>
      </c>
      <c r="F96" s="188" t="s">
        <v>337</v>
      </c>
      <c r="G96" s="188" t="s">
        <v>17</v>
      </c>
      <c r="H96" s="189">
        <v>17</v>
      </c>
      <c r="I96" s="189">
        <v>3</v>
      </c>
      <c r="J96" s="189">
        <v>5</v>
      </c>
      <c r="K96" s="189">
        <v>2</v>
      </c>
      <c r="L96" s="189" t="s">
        <v>934</v>
      </c>
      <c r="M96" s="189">
        <v>10</v>
      </c>
      <c r="N96" s="189" t="s">
        <v>931</v>
      </c>
      <c r="O96" s="188" t="s">
        <v>338</v>
      </c>
      <c r="P96" s="188"/>
      <c r="Q96" s="188" t="s">
        <v>328</v>
      </c>
      <c r="R96" s="188" t="s">
        <v>919</v>
      </c>
      <c r="S96" s="188"/>
      <c r="T96" s="188" t="s">
        <v>20</v>
      </c>
      <c r="U96" s="188"/>
      <c r="V96" s="188"/>
      <c r="W96" s="188"/>
      <c r="X96" s="188"/>
      <c r="Y96" s="188"/>
      <c r="Z96" s="188" t="s">
        <v>511</v>
      </c>
      <c r="AA96" s="345"/>
      <c r="AB96" s="341"/>
      <c r="AC96" s="3"/>
      <c r="AD96" s="3"/>
      <c r="AE96" s="3"/>
      <c r="AF96" s="3"/>
      <c r="AG96" s="3"/>
      <c r="AH96" s="3"/>
      <c r="AI96" s="3"/>
      <c r="AJ96" s="3"/>
      <c r="AK96" s="3"/>
      <c r="AL96" s="3"/>
      <c r="AM96" s="3"/>
      <c r="AN96" s="3"/>
      <c r="AO96" s="3"/>
      <c r="AP96" s="3"/>
    </row>
    <row r="97" spans="1:42" s="7" customFormat="1" ht="65.25" hidden="1" customHeight="1">
      <c r="A97" s="385"/>
      <c r="B97" s="367"/>
      <c r="C97" s="369"/>
      <c r="D97" s="336" t="s">
        <v>1044</v>
      </c>
      <c r="E97" s="188" t="s">
        <v>504</v>
      </c>
      <c r="F97" s="188" t="s">
        <v>1043</v>
      </c>
      <c r="G97" s="188" t="s">
        <v>17</v>
      </c>
      <c r="H97" s="189">
        <v>8</v>
      </c>
      <c r="I97" s="189">
        <v>2</v>
      </c>
      <c r="J97" s="189">
        <v>2</v>
      </c>
      <c r="K97" s="189">
        <v>2</v>
      </c>
      <c r="L97" s="189">
        <v>2</v>
      </c>
      <c r="M97" s="189">
        <v>8</v>
      </c>
      <c r="N97" s="189" t="s">
        <v>931</v>
      </c>
      <c r="O97" s="188" t="s">
        <v>338</v>
      </c>
      <c r="P97" s="188"/>
      <c r="Q97" s="188" t="s">
        <v>328</v>
      </c>
      <c r="R97" s="188" t="s">
        <v>919</v>
      </c>
      <c r="S97" s="188"/>
      <c r="T97" s="188" t="s">
        <v>20</v>
      </c>
      <c r="U97" s="188"/>
      <c r="V97" s="188"/>
      <c r="W97" s="188"/>
      <c r="X97" s="188"/>
      <c r="Y97" s="188"/>
      <c r="Z97" s="188" t="s">
        <v>511</v>
      </c>
      <c r="AA97" s="345"/>
      <c r="AB97" s="341"/>
      <c r="AC97" s="3"/>
      <c r="AD97" s="3"/>
      <c r="AE97" s="3"/>
      <c r="AF97" s="3"/>
      <c r="AG97" s="3"/>
      <c r="AH97" s="3"/>
      <c r="AI97" s="3"/>
      <c r="AJ97" s="3"/>
      <c r="AK97" s="3"/>
      <c r="AL97" s="3"/>
      <c r="AM97" s="3"/>
      <c r="AN97" s="3"/>
      <c r="AO97" s="3"/>
      <c r="AP97" s="3"/>
    </row>
    <row r="98" spans="1:42" s="7" customFormat="1" ht="67.5" hidden="1">
      <c r="A98" s="385"/>
      <c r="B98" s="367"/>
      <c r="C98" s="369"/>
      <c r="D98" s="307" t="s">
        <v>340</v>
      </c>
      <c r="E98" s="186" t="s">
        <v>495</v>
      </c>
      <c r="F98" s="186" t="s">
        <v>341</v>
      </c>
      <c r="G98" s="186" t="s">
        <v>17</v>
      </c>
      <c r="H98" s="187">
        <v>15</v>
      </c>
      <c r="I98" s="187">
        <v>2</v>
      </c>
      <c r="J98" s="187">
        <v>1</v>
      </c>
      <c r="K98" s="187">
        <v>1</v>
      </c>
      <c r="L98" s="187">
        <v>1</v>
      </c>
      <c r="M98" s="187">
        <v>5</v>
      </c>
      <c r="N98" s="187" t="s">
        <v>931</v>
      </c>
      <c r="O98" s="191" t="s">
        <v>80</v>
      </c>
      <c r="P98" s="186" t="s">
        <v>342</v>
      </c>
      <c r="Q98" s="186"/>
      <c r="R98" s="188" t="s">
        <v>919</v>
      </c>
      <c r="S98" s="186"/>
      <c r="T98" s="186" t="s">
        <v>20</v>
      </c>
      <c r="U98" s="186"/>
      <c r="V98" s="186"/>
      <c r="W98" s="186"/>
      <c r="X98" s="186"/>
      <c r="Y98" s="186"/>
      <c r="Z98" s="186" t="s">
        <v>343</v>
      </c>
      <c r="AA98" s="345"/>
      <c r="AB98" s="341"/>
      <c r="AC98" s="3"/>
      <c r="AD98" s="3"/>
      <c r="AE98" s="3"/>
      <c r="AF98" s="3"/>
      <c r="AG98" s="3"/>
      <c r="AH98" s="3"/>
      <c r="AI98" s="3"/>
      <c r="AJ98" s="3"/>
      <c r="AK98" s="3"/>
      <c r="AL98" s="3"/>
      <c r="AM98" s="3"/>
      <c r="AN98" s="3"/>
      <c r="AO98" s="3"/>
      <c r="AP98" s="3"/>
    </row>
    <row r="99" spans="1:42" s="7" customFormat="1" ht="66.75" hidden="1" customHeight="1">
      <c r="A99" s="385"/>
      <c r="B99" s="367"/>
      <c r="C99" s="369"/>
      <c r="D99" s="188" t="s">
        <v>492</v>
      </c>
      <c r="E99" s="188" t="s">
        <v>335</v>
      </c>
      <c r="F99" s="188" t="s">
        <v>344</v>
      </c>
      <c r="G99" s="188" t="s">
        <v>17</v>
      </c>
      <c r="H99" s="189">
        <v>1</v>
      </c>
      <c r="I99" s="189">
        <v>4</v>
      </c>
      <c r="J99" s="189">
        <v>4</v>
      </c>
      <c r="K99" s="189">
        <v>4</v>
      </c>
      <c r="L99" s="189">
        <v>4</v>
      </c>
      <c r="M99" s="189">
        <v>16</v>
      </c>
      <c r="N99" s="189" t="s">
        <v>931</v>
      </c>
      <c r="O99" s="190" t="s">
        <v>80</v>
      </c>
      <c r="P99" s="188"/>
      <c r="Q99" s="188" t="s">
        <v>328</v>
      </c>
      <c r="R99" s="188" t="s">
        <v>919</v>
      </c>
      <c r="S99" s="188"/>
      <c r="T99" s="188" t="s">
        <v>345</v>
      </c>
      <c r="U99" s="188"/>
      <c r="V99" s="188"/>
      <c r="W99" s="188"/>
      <c r="X99" s="188"/>
      <c r="Y99" s="188"/>
      <c r="Z99" s="188"/>
      <c r="AA99" s="345"/>
      <c r="AB99" s="341"/>
      <c r="AC99" s="3"/>
      <c r="AD99" s="3"/>
      <c r="AE99" s="3"/>
      <c r="AF99" s="3"/>
      <c r="AG99" s="3"/>
      <c r="AH99" s="3"/>
      <c r="AI99" s="3"/>
      <c r="AJ99" s="3"/>
      <c r="AK99" s="3"/>
      <c r="AL99" s="3"/>
      <c r="AM99" s="3"/>
      <c r="AN99" s="3"/>
      <c r="AO99" s="3"/>
      <c r="AP99" s="3"/>
    </row>
    <row r="100" spans="1:42" s="3" customFormat="1" ht="82.15" hidden="1" customHeight="1">
      <c r="A100" s="385"/>
      <c r="B100" s="363" t="s">
        <v>903</v>
      </c>
      <c r="C100" s="373" t="s">
        <v>346</v>
      </c>
      <c r="D100" s="295" t="s">
        <v>1029</v>
      </c>
      <c r="E100" s="153" t="s">
        <v>347</v>
      </c>
      <c r="F100" s="153" t="s">
        <v>496</v>
      </c>
      <c r="G100" s="153" t="s">
        <v>17</v>
      </c>
      <c r="H100" s="153" t="s">
        <v>38</v>
      </c>
      <c r="I100" s="276">
        <v>13</v>
      </c>
      <c r="J100" s="276" t="s">
        <v>934</v>
      </c>
      <c r="K100" s="276" t="s">
        <v>934</v>
      </c>
      <c r="L100" s="276" t="s">
        <v>934</v>
      </c>
      <c r="M100" s="181">
        <v>13</v>
      </c>
      <c r="N100" s="181" t="s">
        <v>931</v>
      </c>
      <c r="O100" s="181" t="s">
        <v>348</v>
      </c>
      <c r="P100" s="153"/>
      <c r="Q100" s="153" t="s">
        <v>328</v>
      </c>
      <c r="R100" s="357" t="s">
        <v>919</v>
      </c>
      <c r="S100" s="153"/>
      <c r="T100" s="153" t="s">
        <v>20</v>
      </c>
      <c r="U100" s="153"/>
      <c r="V100" s="153"/>
      <c r="W100" s="153"/>
      <c r="X100" s="153"/>
      <c r="Y100" s="153"/>
      <c r="Z100" s="153"/>
      <c r="AA100" s="357"/>
      <c r="AB100" s="341" t="s">
        <v>53</v>
      </c>
    </row>
    <row r="101" spans="1:42" s="3" customFormat="1" ht="56.25" hidden="1">
      <c r="A101" s="385"/>
      <c r="B101" s="345"/>
      <c r="C101" s="345"/>
      <c r="D101" s="363" t="s">
        <v>1030</v>
      </c>
      <c r="E101" s="153" t="s">
        <v>349</v>
      </c>
      <c r="F101" s="153" t="s">
        <v>497</v>
      </c>
      <c r="G101" s="153" t="s">
        <v>17</v>
      </c>
      <c r="H101" s="153" t="s">
        <v>38</v>
      </c>
      <c r="I101" s="276">
        <v>9</v>
      </c>
      <c r="J101" s="276" t="s">
        <v>934</v>
      </c>
      <c r="K101" s="276" t="s">
        <v>934</v>
      </c>
      <c r="L101" s="276" t="s">
        <v>934</v>
      </c>
      <c r="M101" s="181">
        <v>9</v>
      </c>
      <c r="N101" s="181" t="s">
        <v>931</v>
      </c>
      <c r="O101" s="181" t="s">
        <v>348</v>
      </c>
      <c r="P101" s="180" t="s">
        <v>332</v>
      </c>
      <c r="Q101" s="153" t="s">
        <v>328</v>
      </c>
      <c r="R101" s="357"/>
      <c r="S101" s="153"/>
      <c r="T101" s="153" t="s">
        <v>20</v>
      </c>
      <c r="U101" s="153"/>
      <c r="V101" s="153"/>
      <c r="W101" s="153"/>
      <c r="X101" s="153"/>
      <c r="Y101" s="153"/>
      <c r="Z101" s="153"/>
      <c r="AA101" s="345"/>
      <c r="AB101" s="341"/>
    </row>
    <row r="102" spans="1:42" s="3" customFormat="1" ht="56.25" hidden="1">
      <c r="A102" s="385"/>
      <c r="B102" s="345"/>
      <c r="C102" s="345"/>
      <c r="D102" s="345"/>
      <c r="E102" s="249"/>
      <c r="F102" s="153" t="s">
        <v>350</v>
      </c>
      <c r="G102" s="153" t="s">
        <v>17</v>
      </c>
      <c r="H102" s="153" t="s">
        <v>38</v>
      </c>
      <c r="I102" s="276">
        <v>1</v>
      </c>
      <c r="J102" s="276" t="s">
        <v>934</v>
      </c>
      <c r="K102" s="276" t="s">
        <v>934</v>
      </c>
      <c r="L102" s="276" t="s">
        <v>934</v>
      </c>
      <c r="M102" s="181">
        <v>1</v>
      </c>
      <c r="N102" s="181" t="s">
        <v>931</v>
      </c>
      <c r="O102" s="181" t="s">
        <v>348</v>
      </c>
      <c r="P102" s="180" t="s">
        <v>332</v>
      </c>
      <c r="Q102" s="153" t="s">
        <v>328</v>
      </c>
      <c r="R102" s="357"/>
      <c r="S102" s="153"/>
      <c r="T102" s="153" t="s">
        <v>20</v>
      </c>
      <c r="U102" s="153"/>
      <c r="V102" s="153"/>
      <c r="W102" s="153"/>
      <c r="X102" s="153"/>
      <c r="Y102" s="153"/>
      <c r="Z102" s="153"/>
      <c r="AA102" s="345"/>
      <c r="AB102" s="341"/>
    </row>
    <row r="103" spans="1:42" s="461" customFormat="1" ht="82.15" customHeight="1">
      <c r="A103" s="503"/>
      <c r="B103" s="511" t="s">
        <v>1071</v>
      </c>
      <c r="C103" s="504" t="s">
        <v>1062</v>
      </c>
      <c r="D103" s="506" t="s">
        <v>1058</v>
      </c>
      <c r="E103" s="460" t="s">
        <v>347</v>
      </c>
      <c r="F103" s="506" t="s">
        <v>1059</v>
      </c>
      <c r="G103" s="460" t="s">
        <v>388</v>
      </c>
      <c r="H103" s="460" t="s">
        <v>38</v>
      </c>
      <c r="I103" s="460" t="s">
        <v>934</v>
      </c>
      <c r="J103" s="460">
        <v>50</v>
      </c>
      <c r="K103" s="460">
        <v>50</v>
      </c>
      <c r="L103" s="460" t="s">
        <v>934</v>
      </c>
      <c r="M103" s="507">
        <v>100</v>
      </c>
      <c r="N103" s="507" t="s">
        <v>931</v>
      </c>
      <c r="O103" s="507" t="s">
        <v>348</v>
      </c>
      <c r="P103" s="460"/>
      <c r="Q103" s="460" t="s">
        <v>328</v>
      </c>
      <c r="R103" s="460"/>
      <c r="S103" s="460"/>
      <c r="T103" s="460" t="s">
        <v>20</v>
      </c>
      <c r="U103" s="460"/>
      <c r="V103" s="460"/>
      <c r="W103" s="460"/>
      <c r="X103" s="460"/>
      <c r="Y103" s="460"/>
      <c r="Z103" s="460"/>
      <c r="AA103" s="505"/>
      <c r="AB103" s="508"/>
    </row>
    <row r="104" spans="1:42" s="461" customFormat="1" ht="67.5">
      <c r="A104" s="503"/>
      <c r="B104" s="470"/>
      <c r="C104" s="509"/>
      <c r="D104" s="506" t="s">
        <v>1060</v>
      </c>
      <c r="E104" s="460" t="s">
        <v>349</v>
      </c>
      <c r="F104" s="506" t="s">
        <v>1061</v>
      </c>
      <c r="G104" s="460" t="s">
        <v>388</v>
      </c>
      <c r="H104" s="460" t="s">
        <v>38</v>
      </c>
      <c r="I104" s="460" t="s">
        <v>934</v>
      </c>
      <c r="J104" s="460">
        <v>50</v>
      </c>
      <c r="K104" s="460">
        <v>50</v>
      </c>
      <c r="L104" s="460" t="s">
        <v>934</v>
      </c>
      <c r="M104" s="507">
        <v>100</v>
      </c>
      <c r="N104" s="507" t="s">
        <v>931</v>
      </c>
      <c r="O104" s="507" t="s">
        <v>348</v>
      </c>
      <c r="P104" s="510" t="s">
        <v>332</v>
      </c>
      <c r="Q104" s="460" t="s">
        <v>328</v>
      </c>
      <c r="R104" s="460"/>
      <c r="S104" s="460"/>
      <c r="T104" s="460" t="s">
        <v>20</v>
      </c>
      <c r="U104" s="460"/>
      <c r="V104" s="460"/>
      <c r="W104" s="460"/>
      <c r="X104" s="460"/>
      <c r="Y104" s="460"/>
      <c r="Z104" s="460"/>
      <c r="AA104" s="505"/>
      <c r="AB104" s="508"/>
    </row>
    <row r="105" spans="1:42" ht="12" hidden="1" customHeight="1">
      <c r="A105" s="383" t="s">
        <v>351</v>
      </c>
      <c r="B105" s="383"/>
      <c r="C105" s="383"/>
      <c r="D105" s="383"/>
      <c r="E105" s="383"/>
      <c r="F105" s="383"/>
      <c r="G105" s="383"/>
      <c r="H105" s="383"/>
      <c r="I105" s="383"/>
      <c r="J105" s="383"/>
      <c r="K105" s="383"/>
      <c r="L105" s="383"/>
      <c r="M105" s="383"/>
      <c r="N105" s="274"/>
      <c r="O105" s="48"/>
      <c r="P105" s="50"/>
      <c r="Q105" s="48"/>
      <c r="R105" s="48"/>
      <c r="S105" s="48"/>
      <c r="T105" s="184"/>
      <c r="U105" s="48"/>
      <c r="V105" s="48"/>
      <c r="W105" s="48"/>
      <c r="X105" s="48"/>
      <c r="Y105" s="48"/>
      <c r="Z105" s="48"/>
      <c r="AA105" s="262"/>
      <c r="AB105" s="262"/>
    </row>
    <row r="106" spans="1:42" ht="15" hidden="1" customHeight="1">
      <c r="A106" s="381" t="s">
        <v>352</v>
      </c>
      <c r="B106" s="381"/>
      <c r="C106" s="381"/>
      <c r="D106" s="381"/>
      <c r="E106" s="381"/>
      <c r="F106" s="381"/>
      <c r="G106" s="381"/>
      <c r="H106" s="381"/>
      <c r="I106" s="381"/>
      <c r="J106" s="381"/>
      <c r="K106" s="381"/>
      <c r="L106" s="381"/>
      <c r="M106" s="381"/>
      <c r="N106" s="275"/>
      <c r="O106" s="209"/>
      <c r="P106" s="210"/>
      <c r="Q106" s="209"/>
      <c r="R106" s="209"/>
      <c r="S106" s="209"/>
      <c r="T106" s="211"/>
      <c r="U106" s="209"/>
      <c r="V106" s="209"/>
      <c r="W106" s="209"/>
      <c r="X106" s="209"/>
      <c r="Y106" s="209"/>
      <c r="Z106" s="209"/>
      <c r="AA106" s="263"/>
      <c r="AB106" s="168"/>
    </row>
    <row r="107" spans="1:42" ht="90" hidden="1">
      <c r="A107" s="386" t="s">
        <v>353</v>
      </c>
      <c r="B107" s="342" t="s">
        <v>904</v>
      </c>
      <c r="C107" s="387" t="s">
        <v>355</v>
      </c>
      <c r="D107" s="51" t="s">
        <v>507</v>
      </c>
      <c r="E107" s="51" t="s">
        <v>356</v>
      </c>
      <c r="F107" s="161" t="s">
        <v>357</v>
      </c>
      <c r="G107" s="51" t="s">
        <v>48</v>
      </c>
      <c r="H107" s="160" t="s">
        <v>38</v>
      </c>
      <c r="I107" s="160">
        <v>1</v>
      </c>
      <c r="J107" s="160" t="s">
        <v>934</v>
      </c>
      <c r="K107" s="160">
        <v>1</v>
      </c>
      <c r="L107" s="160" t="s">
        <v>934</v>
      </c>
      <c r="M107" s="160">
        <v>2</v>
      </c>
      <c r="N107" s="160" t="s">
        <v>931</v>
      </c>
      <c r="O107" s="174" t="s">
        <v>80</v>
      </c>
      <c r="P107" s="203" t="s">
        <v>332</v>
      </c>
      <c r="Q107" s="51" t="s">
        <v>358</v>
      </c>
      <c r="R107" s="51" t="s">
        <v>359</v>
      </c>
      <c r="S107" s="51"/>
      <c r="T107" s="161" t="s">
        <v>360</v>
      </c>
      <c r="U107" s="51"/>
      <c r="V107" s="51"/>
      <c r="W107" s="51"/>
      <c r="X107" s="51"/>
      <c r="Y107" s="51"/>
      <c r="Z107" s="51"/>
      <c r="AA107" s="340"/>
      <c r="AB107" s="341" t="s">
        <v>53</v>
      </c>
    </row>
    <row r="108" spans="1:42" s="4" customFormat="1" ht="67.5" hidden="1">
      <c r="A108" s="386"/>
      <c r="B108" s="343"/>
      <c r="C108" s="343"/>
      <c r="D108" s="222" t="s">
        <v>362</v>
      </c>
      <c r="E108" s="222" t="s">
        <v>361</v>
      </c>
      <c r="F108" s="222" t="s">
        <v>363</v>
      </c>
      <c r="G108" s="222" t="s">
        <v>17</v>
      </c>
      <c r="H108" s="223" t="s">
        <v>38</v>
      </c>
      <c r="I108" s="223">
        <v>1</v>
      </c>
      <c r="J108" s="223" t="s">
        <v>934</v>
      </c>
      <c r="K108" s="223" t="s">
        <v>934</v>
      </c>
      <c r="L108" s="223" t="s">
        <v>934</v>
      </c>
      <c r="M108" s="223">
        <v>1</v>
      </c>
      <c r="N108" s="223" t="s">
        <v>931</v>
      </c>
      <c r="O108" s="250" t="s">
        <v>80</v>
      </c>
      <c r="P108" s="224" t="s">
        <v>332</v>
      </c>
      <c r="Q108" s="222" t="s">
        <v>358</v>
      </c>
      <c r="R108" s="222" t="s">
        <v>359</v>
      </c>
      <c r="S108" s="222"/>
      <c r="T108" s="222" t="s">
        <v>20</v>
      </c>
      <c r="U108" s="222"/>
      <c r="V108" s="222"/>
      <c r="W108" s="222" t="s">
        <v>364</v>
      </c>
      <c r="X108" s="222"/>
      <c r="Y108" s="222"/>
      <c r="Z108" s="222"/>
      <c r="AA108" s="345"/>
      <c r="AB108" s="341"/>
      <c r="AC108" s="3"/>
      <c r="AD108" s="3"/>
      <c r="AE108" s="3"/>
      <c r="AF108" s="3"/>
      <c r="AG108" s="3"/>
      <c r="AH108" s="3"/>
      <c r="AI108" s="3"/>
      <c r="AJ108" s="3"/>
      <c r="AK108" s="3"/>
      <c r="AL108" s="3"/>
      <c r="AM108" s="3"/>
      <c r="AN108" s="3"/>
      <c r="AO108" s="3"/>
      <c r="AP108" s="3"/>
    </row>
    <row r="109" spans="1:42" s="4" customFormat="1" ht="56.25" hidden="1">
      <c r="A109" s="386"/>
      <c r="B109" s="343"/>
      <c r="C109" s="343"/>
      <c r="D109" s="327" t="s">
        <v>1031</v>
      </c>
      <c r="E109" s="222" t="s">
        <v>356</v>
      </c>
      <c r="F109" s="222" t="s">
        <v>39</v>
      </c>
      <c r="G109" s="222" t="s">
        <v>17</v>
      </c>
      <c r="H109" s="223">
        <v>500</v>
      </c>
      <c r="I109" s="223">
        <v>80</v>
      </c>
      <c r="J109" s="223">
        <v>120</v>
      </c>
      <c r="K109" s="223">
        <v>150</v>
      </c>
      <c r="L109" s="223">
        <v>150</v>
      </c>
      <c r="M109" s="223">
        <v>500</v>
      </c>
      <c r="N109" s="223" t="s">
        <v>931</v>
      </c>
      <c r="O109" s="250" t="s">
        <v>80</v>
      </c>
      <c r="P109" s="224" t="s">
        <v>332</v>
      </c>
      <c r="Q109" s="222" t="s">
        <v>358</v>
      </c>
      <c r="R109" s="222" t="s">
        <v>359</v>
      </c>
      <c r="S109" s="222"/>
      <c r="T109" s="222" t="s">
        <v>20</v>
      </c>
      <c r="U109" s="222"/>
      <c r="V109" s="222"/>
      <c r="W109" s="222"/>
      <c r="X109" s="222"/>
      <c r="Y109" s="222"/>
      <c r="Z109" s="222"/>
      <c r="AA109" s="345"/>
      <c r="AB109" s="341"/>
      <c r="AC109" s="3"/>
      <c r="AD109" s="3"/>
      <c r="AE109" s="3"/>
      <c r="AF109" s="3"/>
      <c r="AG109" s="3"/>
      <c r="AH109" s="3"/>
      <c r="AI109" s="3"/>
      <c r="AJ109" s="3"/>
      <c r="AK109" s="3"/>
      <c r="AL109" s="3"/>
      <c r="AM109" s="3"/>
      <c r="AN109" s="3"/>
      <c r="AO109" s="3"/>
      <c r="AP109" s="3"/>
    </row>
    <row r="110" spans="1:42" s="4" customFormat="1" ht="45.75" hidden="1" customHeight="1">
      <c r="A110" s="386"/>
      <c r="B110" s="343"/>
      <c r="C110" s="343"/>
      <c r="D110" s="327" t="s">
        <v>1032</v>
      </c>
      <c r="E110" s="222" t="s">
        <v>356</v>
      </c>
      <c r="F110" s="222" t="s">
        <v>39</v>
      </c>
      <c r="G110" s="222" t="s">
        <v>17</v>
      </c>
      <c r="H110" s="223" t="s">
        <v>38</v>
      </c>
      <c r="I110" s="223" t="s">
        <v>934</v>
      </c>
      <c r="J110" s="223">
        <v>1</v>
      </c>
      <c r="K110" s="223">
        <v>1</v>
      </c>
      <c r="L110" s="223" t="s">
        <v>934</v>
      </c>
      <c r="M110" s="223">
        <v>2</v>
      </c>
      <c r="N110" s="223" t="s">
        <v>931</v>
      </c>
      <c r="O110" s="250" t="s">
        <v>80</v>
      </c>
      <c r="P110" s="224" t="s">
        <v>332</v>
      </c>
      <c r="Q110" s="222" t="s">
        <v>358</v>
      </c>
      <c r="R110" s="222" t="s">
        <v>359</v>
      </c>
      <c r="S110" s="222"/>
      <c r="T110" s="222" t="s">
        <v>20</v>
      </c>
      <c r="U110" s="222"/>
      <c r="V110" s="222"/>
      <c r="W110" s="222"/>
      <c r="X110" s="222"/>
      <c r="Y110" s="222"/>
      <c r="Z110" s="222"/>
      <c r="AA110" s="345"/>
      <c r="AB110" s="341"/>
      <c r="AC110" s="3"/>
      <c r="AD110" s="3"/>
      <c r="AE110" s="3"/>
      <c r="AF110" s="3"/>
      <c r="AG110" s="3"/>
      <c r="AH110" s="3"/>
      <c r="AI110" s="3"/>
      <c r="AJ110" s="3"/>
      <c r="AK110" s="3"/>
      <c r="AL110" s="3"/>
      <c r="AM110" s="3"/>
      <c r="AN110" s="3"/>
      <c r="AO110" s="3"/>
      <c r="AP110" s="3"/>
    </row>
    <row r="111" spans="1:42" s="4" customFormat="1" ht="56.25" hidden="1">
      <c r="A111" s="386"/>
      <c r="B111" s="343"/>
      <c r="C111" s="343"/>
      <c r="D111" s="333" t="s">
        <v>1033</v>
      </c>
      <c r="E111" s="251" t="s">
        <v>356</v>
      </c>
      <c r="F111" s="251" t="s">
        <v>365</v>
      </c>
      <c r="G111" s="251" t="s">
        <v>17</v>
      </c>
      <c r="H111" s="252">
        <v>1</v>
      </c>
      <c r="I111" s="252">
        <v>1</v>
      </c>
      <c r="J111" s="252">
        <v>1</v>
      </c>
      <c r="K111" s="252">
        <v>1</v>
      </c>
      <c r="L111" s="252">
        <v>1</v>
      </c>
      <c r="M111" s="252">
        <v>1</v>
      </c>
      <c r="N111" s="334" t="s">
        <v>933</v>
      </c>
      <c r="O111" s="253" t="s">
        <v>80</v>
      </c>
      <c r="P111" s="254" t="s">
        <v>332</v>
      </c>
      <c r="Q111" s="251" t="s">
        <v>358</v>
      </c>
      <c r="R111" s="251" t="s">
        <v>359</v>
      </c>
      <c r="S111" s="251"/>
      <c r="T111" s="251" t="s">
        <v>20</v>
      </c>
      <c r="U111" s="251"/>
      <c r="V111" s="251"/>
      <c r="W111" s="251"/>
      <c r="X111" s="251"/>
      <c r="Y111" s="251"/>
      <c r="Z111" s="251"/>
      <c r="AA111" s="345"/>
      <c r="AB111" s="341"/>
      <c r="AC111" s="3"/>
      <c r="AD111" s="3"/>
      <c r="AE111" s="3"/>
      <c r="AF111" s="3"/>
      <c r="AG111" s="3"/>
      <c r="AH111" s="3"/>
      <c r="AI111" s="3"/>
      <c r="AJ111" s="3"/>
      <c r="AK111" s="3"/>
      <c r="AL111" s="3"/>
      <c r="AM111" s="3"/>
      <c r="AN111" s="3"/>
      <c r="AO111" s="3"/>
      <c r="AP111" s="3"/>
    </row>
    <row r="112" spans="1:42" s="4" customFormat="1" ht="67.5" hidden="1">
      <c r="A112" s="386"/>
      <c r="B112" s="343"/>
      <c r="C112" s="343"/>
      <c r="D112" s="327" t="s">
        <v>1034</v>
      </c>
      <c r="E112" s="222" t="s">
        <v>366</v>
      </c>
      <c r="F112" s="222" t="s">
        <v>367</v>
      </c>
      <c r="G112" s="222" t="s">
        <v>17</v>
      </c>
      <c r="H112" s="223">
        <v>1</v>
      </c>
      <c r="I112" s="223">
        <v>1</v>
      </c>
      <c r="J112" s="223" t="s">
        <v>934</v>
      </c>
      <c r="K112" s="223" t="s">
        <v>934</v>
      </c>
      <c r="L112" s="223" t="s">
        <v>934</v>
      </c>
      <c r="M112" s="223">
        <v>1</v>
      </c>
      <c r="N112" s="223" t="s">
        <v>931</v>
      </c>
      <c r="O112" s="250" t="s">
        <v>80</v>
      </c>
      <c r="P112" s="224" t="s">
        <v>332</v>
      </c>
      <c r="Q112" s="222" t="s">
        <v>358</v>
      </c>
      <c r="R112" s="222" t="s">
        <v>359</v>
      </c>
      <c r="S112" s="222"/>
      <c r="T112" s="222" t="s">
        <v>20</v>
      </c>
      <c r="U112" s="222"/>
      <c r="V112" s="222"/>
      <c r="W112" s="222"/>
      <c r="X112" s="222"/>
      <c r="Y112" s="222"/>
      <c r="Z112" s="222"/>
      <c r="AA112" s="345"/>
      <c r="AB112" s="341"/>
      <c r="AC112" s="3"/>
      <c r="AD112" s="3"/>
      <c r="AE112" s="3"/>
      <c r="AF112" s="3"/>
      <c r="AG112" s="3"/>
      <c r="AH112" s="3"/>
      <c r="AI112" s="3"/>
      <c r="AJ112" s="3"/>
      <c r="AK112" s="3"/>
      <c r="AL112" s="3"/>
      <c r="AM112" s="3"/>
      <c r="AN112" s="3"/>
      <c r="AO112" s="3"/>
      <c r="AP112" s="3"/>
    </row>
    <row r="113" spans="1:42" ht="15" hidden="1" customHeight="1">
      <c r="A113" s="383" t="s">
        <v>396</v>
      </c>
      <c r="B113" s="383"/>
      <c r="C113" s="383"/>
      <c r="D113" s="383"/>
      <c r="E113" s="383"/>
      <c r="F113" s="383"/>
      <c r="G113" s="383"/>
      <c r="H113" s="383"/>
      <c r="I113" s="383"/>
      <c r="J113" s="383"/>
      <c r="K113" s="383"/>
      <c r="L113" s="383"/>
      <c r="M113" s="383"/>
      <c r="N113" s="274"/>
      <c r="O113" s="48"/>
      <c r="P113" s="50"/>
      <c r="Q113" s="48"/>
      <c r="R113" s="48"/>
      <c r="S113" s="48"/>
      <c r="T113" s="184"/>
      <c r="U113" s="48"/>
      <c r="V113" s="48"/>
      <c r="W113" s="48"/>
      <c r="X113" s="48"/>
      <c r="Y113" s="48"/>
      <c r="Z113" s="48"/>
      <c r="AA113" s="262"/>
      <c r="AB113" s="262"/>
    </row>
    <row r="114" spans="1:42" ht="15" hidden="1" customHeight="1">
      <c r="A114" s="381" t="s">
        <v>397</v>
      </c>
      <c r="B114" s="381"/>
      <c r="C114" s="381"/>
      <c r="D114" s="381"/>
      <c r="E114" s="381"/>
      <c r="F114" s="381"/>
      <c r="G114" s="381"/>
      <c r="H114" s="381"/>
      <c r="I114" s="381"/>
      <c r="J114" s="381"/>
      <c r="K114" s="381"/>
      <c r="L114" s="381"/>
      <c r="M114" s="381"/>
      <c r="N114" s="275"/>
      <c r="O114" s="209"/>
      <c r="P114" s="210"/>
      <c r="Q114" s="209"/>
      <c r="R114" s="209"/>
      <c r="S114" s="209"/>
      <c r="T114" s="211"/>
      <c r="U114" s="209"/>
      <c r="V114" s="209"/>
      <c r="W114" s="209"/>
      <c r="X114" s="209"/>
      <c r="Y114" s="209"/>
      <c r="Z114" s="209"/>
      <c r="AA114" s="263"/>
      <c r="AB114" s="168"/>
    </row>
    <row r="115" spans="1:42" s="3" customFormat="1" ht="67.5" hidden="1">
      <c r="A115" s="384" t="s">
        <v>398</v>
      </c>
      <c r="B115" s="374" t="s">
        <v>400</v>
      </c>
      <c r="C115" s="376" t="s">
        <v>401</v>
      </c>
      <c r="D115" s="153" t="s">
        <v>498</v>
      </c>
      <c r="E115" s="153" t="s">
        <v>402</v>
      </c>
      <c r="F115" s="153" t="s">
        <v>1042</v>
      </c>
      <c r="G115" s="153" t="s">
        <v>17</v>
      </c>
      <c r="H115" s="181">
        <v>19</v>
      </c>
      <c r="I115" s="337">
        <v>35</v>
      </c>
      <c r="J115" s="337">
        <v>35</v>
      </c>
      <c r="K115" s="337">
        <v>35</v>
      </c>
      <c r="L115" s="337">
        <v>35</v>
      </c>
      <c r="M115" s="337">
        <v>35</v>
      </c>
      <c r="N115" s="181" t="s">
        <v>933</v>
      </c>
      <c r="O115" s="180" t="s">
        <v>80</v>
      </c>
      <c r="P115" s="219" t="s">
        <v>278</v>
      </c>
      <c r="Q115" s="153" t="s">
        <v>403</v>
      </c>
      <c r="R115" s="153" t="s">
        <v>19</v>
      </c>
      <c r="S115" s="153"/>
      <c r="T115" s="153" t="s">
        <v>404</v>
      </c>
      <c r="U115" s="153"/>
      <c r="V115" s="153"/>
      <c r="W115" s="153"/>
      <c r="X115" s="153"/>
      <c r="Y115" s="153"/>
      <c r="Z115" s="153"/>
      <c r="AA115" s="357"/>
      <c r="AB115" s="358" t="s">
        <v>53</v>
      </c>
    </row>
    <row r="116" spans="1:42" s="3" customFormat="1" ht="180" hidden="1" customHeight="1">
      <c r="A116" s="384"/>
      <c r="B116" s="375"/>
      <c r="C116" s="375"/>
      <c r="D116" s="295" t="s">
        <v>1035</v>
      </c>
      <c r="E116" s="153" t="s">
        <v>406</v>
      </c>
      <c r="F116" s="153" t="s">
        <v>407</v>
      </c>
      <c r="G116" s="153" t="s">
        <v>17</v>
      </c>
      <c r="H116" s="181">
        <v>43</v>
      </c>
      <c r="I116" s="181">
        <v>42</v>
      </c>
      <c r="J116" s="181">
        <v>42</v>
      </c>
      <c r="K116" s="181">
        <v>42</v>
      </c>
      <c r="L116" s="181">
        <v>42</v>
      </c>
      <c r="M116" s="181">
        <v>42</v>
      </c>
      <c r="N116" s="181" t="s">
        <v>933</v>
      </c>
      <c r="O116" s="180" t="s">
        <v>80</v>
      </c>
      <c r="P116" s="219" t="s">
        <v>278</v>
      </c>
      <c r="Q116" s="153"/>
      <c r="R116" s="153" t="s">
        <v>19</v>
      </c>
      <c r="S116" s="153"/>
      <c r="T116" s="153" t="s">
        <v>20</v>
      </c>
      <c r="U116" s="153"/>
      <c r="V116" s="153"/>
      <c r="W116" s="153"/>
      <c r="X116" s="226" t="s">
        <v>408</v>
      </c>
      <c r="Y116" s="273" t="s">
        <v>409</v>
      </c>
      <c r="Z116" s="153"/>
      <c r="AA116" s="345"/>
      <c r="AB116" s="358"/>
    </row>
    <row r="117" spans="1:42" ht="56.25" hidden="1">
      <c r="A117" s="384"/>
      <c r="B117" s="375"/>
      <c r="C117" s="375"/>
      <c r="D117" s="293" t="s">
        <v>410</v>
      </c>
      <c r="E117" s="150" t="s">
        <v>410</v>
      </c>
      <c r="F117" s="150" t="s">
        <v>411</v>
      </c>
      <c r="G117" s="150" t="s">
        <v>17</v>
      </c>
      <c r="H117" s="151">
        <v>4</v>
      </c>
      <c r="I117" s="151">
        <v>4</v>
      </c>
      <c r="J117" s="151">
        <v>4</v>
      </c>
      <c r="K117" s="151">
        <v>4</v>
      </c>
      <c r="L117" s="151">
        <v>4</v>
      </c>
      <c r="M117" s="151">
        <v>16</v>
      </c>
      <c r="N117" s="151" t="s">
        <v>931</v>
      </c>
      <c r="O117" s="183" t="s">
        <v>80</v>
      </c>
      <c r="P117" s="152" t="s">
        <v>278</v>
      </c>
      <c r="Q117" s="150"/>
      <c r="R117" s="150" t="s">
        <v>19</v>
      </c>
      <c r="S117" s="150"/>
      <c r="T117" s="150" t="s">
        <v>20</v>
      </c>
      <c r="U117" s="150"/>
      <c r="V117" s="150"/>
      <c r="W117" s="150" t="s">
        <v>412</v>
      </c>
      <c r="X117" s="150"/>
      <c r="Y117" s="150"/>
      <c r="Z117" s="150"/>
      <c r="AA117" s="345"/>
      <c r="AB117" s="358"/>
    </row>
    <row r="118" spans="1:42" ht="141" hidden="1" customHeight="1">
      <c r="A118" s="384"/>
      <c r="B118" s="375"/>
      <c r="C118" s="375"/>
      <c r="D118" s="150" t="s">
        <v>413</v>
      </c>
      <c r="E118" s="150" t="s">
        <v>413</v>
      </c>
      <c r="F118" s="150" t="s">
        <v>414</v>
      </c>
      <c r="G118" s="150" t="s">
        <v>17</v>
      </c>
      <c r="H118" s="151">
        <v>16</v>
      </c>
      <c r="I118" s="151">
        <v>2</v>
      </c>
      <c r="J118" s="151">
        <v>2</v>
      </c>
      <c r="K118" s="151">
        <v>2</v>
      </c>
      <c r="L118" s="151">
        <v>2</v>
      </c>
      <c r="M118" s="151">
        <v>8</v>
      </c>
      <c r="N118" s="151" t="s">
        <v>931</v>
      </c>
      <c r="O118" s="183" t="s">
        <v>80</v>
      </c>
      <c r="P118" s="152" t="s">
        <v>278</v>
      </c>
      <c r="Q118" s="150"/>
      <c r="R118" s="150" t="s">
        <v>19</v>
      </c>
      <c r="S118" s="150"/>
      <c r="T118" s="150" t="s">
        <v>20</v>
      </c>
      <c r="U118" s="150"/>
      <c r="V118" s="150"/>
      <c r="W118" s="150"/>
      <c r="X118" s="150" t="s">
        <v>415</v>
      </c>
      <c r="Y118" s="273" t="s">
        <v>416</v>
      </c>
      <c r="Z118" s="150"/>
      <c r="AA118" s="345"/>
      <c r="AB118" s="358"/>
    </row>
    <row r="119" spans="1:42" ht="33.75" hidden="1">
      <c r="A119" s="384"/>
      <c r="B119" s="375"/>
      <c r="C119" s="375"/>
      <c r="D119" s="293" t="s">
        <v>1036</v>
      </c>
      <c r="E119" s="150" t="s">
        <v>405</v>
      </c>
      <c r="F119" s="150" t="s">
        <v>417</v>
      </c>
      <c r="G119" s="150" t="s">
        <v>17</v>
      </c>
      <c r="H119" s="151" t="s">
        <v>38</v>
      </c>
      <c r="I119" s="151">
        <v>1</v>
      </c>
      <c r="J119" s="151">
        <v>1</v>
      </c>
      <c r="K119" s="151">
        <v>1</v>
      </c>
      <c r="L119" s="151">
        <v>1</v>
      </c>
      <c r="M119" s="151">
        <v>4</v>
      </c>
      <c r="N119" s="151" t="s">
        <v>931</v>
      </c>
      <c r="O119" s="183" t="s">
        <v>80</v>
      </c>
      <c r="P119" s="152" t="s">
        <v>278</v>
      </c>
      <c r="Q119" s="150" t="s">
        <v>418</v>
      </c>
      <c r="R119" s="150" t="s">
        <v>19</v>
      </c>
      <c r="S119" s="150"/>
      <c r="T119" s="150" t="s">
        <v>20</v>
      </c>
      <c r="U119" s="150"/>
      <c r="V119" s="150"/>
      <c r="W119" s="150"/>
      <c r="X119" s="150"/>
      <c r="Y119" s="150"/>
      <c r="Z119" s="150"/>
      <c r="AA119" s="345"/>
      <c r="AB119" s="358"/>
    </row>
    <row r="120" spans="1:42" ht="45" hidden="1">
      <c r="A120" s="384"/>
      <c r="B120" s="346" t="s">
        <v>905</v>
      </c>
      <c r="C120" s="377" t="s">
        <v>419</v>
      </c>
      <c r="D120" s="296" t="s">
        <v>1021</v>
      </c>
      <c r="E120" s="51" t="s">
        <v>420</v>
      </c>
      <c r="F120" s="296" t="s">
        <v>1022</v>
      </c>
      <c r="G120" s="51" t="s">
        <v>17</v>
      </c>
      <c r="H120" s="160" t="s">
        <v>38</v>
      </c>
      <c r="I120" s="160">
        <v>1</v>
      </c>
      <c r="J120" s="160">
        <v>1</v>
      </c>
      <c r="K120" s="160">
        <v>1</v>
      </c>
      <c r="L120" s="160">
        <v>1</v>
      </c>
      <c r="M120" s="160">
        <v>4</v>
      </c>
      <c r="N120" s="160" t="s">
        <v>931</v>
      </c>
      <c r="O120" s="174" t="s">
        <v>80</v>
      </c>
      <c r="P120" s="203" t="s">
        <v>278</v>
      </c>
      <c r="Q120" s="51" t="s">
        <v>201</v>
      </c>
      <c r="R120" s="51" t="s">
        <v>196</v>
      </c>
      <c r="S120" s="51"/>
      <c r="T120" s="51" t="s">
        <v>20</v>
      </c>
      <c r="U120" s="51"/>
      <c r="V120" s="51"/>
      <c r="W120" s="51"/>
      <c r="X120" s="51"/>
      <c r="Y120" s="51"/>
      <c r="Z120" s="51"/>
      <c r="AA120" s="340"/>
      <c r="AB120" s="358" t="s">
        <v>53</v>
      </c>
    </row>
    <row r="121" spans="1:42" s="4" customFormat="1" ht="78.75" hidden="1">
      <c r="A121" s="384"/>
      <c r="B121" s="343"/>
      <c r="C121" s="343"/>
      <c r="D121" s="255" t="s">
        <v>421</v>
      </c>
      <c r="E121" s="255" t="s">
        <v>402</v>
      </c>
      <c r="F121" s="255" t="s">
        <v>422</v>
      </c>
      <c r="G121" s="255" t="s">
        <v>17</v>
      </c>
      <c r="H121" s="256">
        <v>5</v>
      </c>
      <c r="I121" s="256">
        <v>2</v>
      </c>
      <c r="J121" s="256">
        <v>2</v>
      </c>
      <c r="K121" s="256">
        <v>2</v>
      </c>
      <c r="L121" s="256">
        <v>2</v>
      </c>
      <c r="M121" s="256">
        <v>8</v>
      </c>
      <c r="N121" s="256" t="s">
        <v>931</v>
      </c>
      <c r="O121" s="257" t="s">
        <v>80</v>
      </c>
      <c r="P121" s="258" t="s">
        <v>278</v>
      </c>
      <c r="Q121" s="255" t="s">
        <v>201</v>
      </c>
      <c r="R121" s="255" t="s">
        <v>499</v>
      </c>
      <c r="S121" s="255"/>
      <c r="T121" s="255" t="s">
        <v>20</v>
      </c>
      <c r="U121" s="255"/>
      <c r="V121" s="255"/>
      <c r="W121" s="255"/>
      <c r="X121" s="255"/>
      <c r="Y121" s="255"/>
      <c r="Z121" s="255"/>
      <c r="AA121" s="345"/>
      <c r="AB121" s="358"/>
      <c r="AC121" s="3"/>
      <c r="AD121" s="3"/>
      <c r="AE121" s="3"/>
      <c r="AF121" s="3"/>
      <c r="AG121" s="3"/>
      <c r="AH121" s="3"/>
      <c r="AI121" s="3"/>
      <c r="AJ121" s="3"/>
      <c r="AK121" s="3"/>
      <c r="AL121" s="3"/>
      <c r="AM121" s="3"/>
      <c r="AN121" s="3"/>
      <c r="AO121" s="3"/>
      <c r="AP121" s="3"/>
    </row>
    <row r="122" spans="1:42" ht="78.75" hidden="1">
      <c r="A122" s="384"/>
      <c r="B122" s="343"/>
      <c r="C122" s="343"/>
      <c r="D122" s="296" t="s">
        <v>1020</v>
      </c>
      <c r="E122" s="51" t="s">
        <v>402</v>
      </c>
      <c r="F122" s="51" t="s">
        <v>423</v>
      </c>
      <c r="G122" s="51" t="s">
        <v>17</v>
      </c>
      <c r="H122" s="160" t="s">
        <v>38</v>
      </c>
      <c r="I122" s="160">
        <v>5</v>
      </c>
      <c r="J122" s="160">
        <v>5</v>
      </c>
      <c r="K122" s="160">
        <v>5</v>
      </c>
      <c r="L122" s="160">
        <v>5</v>
      </c>
      <c r="M122" s="160">
        <v>20</v>
      </c>
      <c r="N122" s="160" t="s">
        <v>931</v>
      </c>
      <c r="O122" s="174" t="s">
        <v>80</v>
      </c>
      <c r="P122" s="203"/>
      <c r="Q122" s="51" t="s">
        <v>201</v>
      </c>
      <c r="R122" s="51" t="s">
        <v>196</v>
      </c>
      <c r="S122" s="51"/>
      <c r="T122" s="51" t="s">
        <v>20</v>
      </c>
      <c r="U122" s="51"/>
      <c r="V122" s="51"/>
      <c r="W122" s="51"/>
      <c r="X122" s="51"/>
      <c r="Y122" s="51"/>
      <c r="Z122" s="51"/>
      <c r="AA122" s="345"/>
      <c r="AB122" s="358"/>
    </row>
    <row r="123" spans="1:42" s="4" customFormat="1" ht="45.75" hidden="1">
      <c r="A123" s="384"/>
      <c r="B123" s="343"/>
      <c r="C123" s="343"/>
      <c r="D123" s="251" t="s">
        <v>503</v>
      </c>
      <c r="E123" s="251" t="s">
        <v>504</v>
      </c>
      <c r="F123" s="251" t="s">
        <v>414</v>
      </c>
      <c r="G123" s="251" t="s">
        <v>17</v>
      </c>
      <c r="H123" s="252" t="s">
        <v>38</v>
      </c>
      <c r="I123" s="252">
        <v>2</v>
      </c>
      <c r="J123" s="252">
        <v>4</v>
      </c>
      <c r="K123" s="252">
        <v>2</v>
      </c>
      <c r="L123" s="252">
        <v>2</v>
      </c>
      <c r="M123" s="252">
        <v>10</v>
      </c>
      <c r="N123" s="252" t="s">
        <v>931</v>
      </c>
      <c r="O123" s="251" t="s">
        <v>424</v>
      </c>
      <c r="P123" s="259" t="s">
        <v>505</v>
      </c>
      <c r="Q123" s="251" t="s">
        <v>201</v>
      </c>
      <c r="R123" s="251" t="s">
        <v>196</v>
      </c>
      <c r="S123" s="251"/>
      <c r="T123" s="251"/>
      <c r="U123" s="251"/>
      <c r="V123" s="251"/>
      <c r="W123" s="251"/>
      <c r="X123" s="251"/>
      <c r="Y123" s="251"/>
      <c r="Z123" s="251"/>
      <c r="AA123" s="345"/>
      <c r="AB123" s="358"/>
      <c r="AC123" s="3"/>
      <c r="AD123" s="3"/>
      <c r="AE123" s="3"/>
      <c r="AF123" s="3"/>
      <c r="AG123" s="3"/>
      <c r="AH123" s="3"/>
      <c r="AI123" s="3"/>
      <c r="AJ123" s="3"/>
      <c r="AK123" s="3"/>
      <c r="AL123" s="3"/>
      <c r="AM123" s="3"/>
      <c r="AN123" s="3"/>
      <c r="AO123" s="3"/>
      <c r="AP123" s="3"/>
    </row>
    <row r="124" spans="1:42" ht="39" hidden="1" customHeight="1">
      <c r="A124" s="384"/>
      <c r="B124" s="352" t="s">
        <v>425</v>
      </c>
      <c r="C124" s="391" t="s">
        <v>426</v>
      </c>
      <c r="D124" s="150" t="s">
        <v>428</v>
      </c>
      <c r="E124" s="150" t="s">
        <v>427</v>
      </c>
      <c r="F124" s="150" t="s">
        <v>429</v>
      </c>
      <c r="G124" s="150" t="s">
        <v>388</v>
      </c>
      <c r="H124" s="151">
        <v>100</v>
      </c>
      <c r="I124" s="151">
        <v>100</v>
      </c>
      <c r="J124" s="151">
        <v>100</v>
      </c>
      <c r="K124" s="151">
        <v>100</v>
      </c>
      <c r="L124" s="151">
        <v>100</v>
      </c>
      <c r="M124" s="151">
        <v>100</v>
      </c>
      <c r="N124" s="151" t="s">
        <v>933</v>
      </c>
      <c r="O124" s="183" t="s">
        <v>80</v>
      </c>
      <c r="P124" s="152" t="s">
        <v>278</v>
      </c>
      <c r="Q124" s="150"/>
      <c r="R124" s="150"/>
      <c r="S124" s="150" t="s">
        <v>280</v>
      </c>
      <c r="T124" s="150" t="s">
        <v>20</v>
      </c>
      <c r="U124" s="150"/>
      <c r="V124" s="150"/>
      <c r="W124" s="150"/>
      <c r="X124" s="150"/>
      <c r="Y124" s="150"/>
      <c r="Z124" s="150"/>
      <c r="AA124" s="351"/>
      <c r="AB124" s="358" t="s">
        <v>53</v>
      </c>
    </row>
    <row r="125" spans="1:42" ht="33.75" hidden="1">
      <c r="A125" s="384"/>
      <c r="B125" s="343"/>
      <c r="C125" s="343"/>
      <c r="D125" s="150" t="s">
        <v>431</v>
      </c>
      <c r="E125" s="150" t="s">
        <v>430</v>
      </c>
      <c r="F125" s="150" t="s">
        <v>429</v>
      </c>
      <c r="G125" s="150" t="s">
        <v>388</v>
      </c>
      <c r="H125" s="151" t="s">
        <v>38</v>
      </c>
      <c r="I125" s="151">
        <v>100</v>
      </c>
      <c r="J125" s="151">
        <v>100</v>
      </c>
      <c r="K125" s="151">
        <v>100</v>
      </c>
      <c r="L125" s="151">
        <v>100</v>
      </c>
      <c r="M125" s="151">
        <v>100</v>
      </c>
      <c r="N125" s="151" t="s">
        <v>933</v>
      </c>
      <c r="O125" s="183" t="s">
        <v>80</v>
      </c>
      <c r="P125" s="152" t="s">
        <v>278</v>
      </c>
      <c r="Q125" s="150"/>
      <c r="R125" s="150" t="s">
        <v>19</v>
      </c>
      <c r="S125" s="150" t="s">
        <v>280</v>
      </c>
      <c r="T125" s="150" t="s">
        <v>20</v>
      </c>
      <c r="U125" s="150"/>
      <c r="V125" s="150"/>
      <c r="W125" s="150"/>
      <c r="X125" s="150"/>
      <c r="Y125" s="150"/>
      <c r="Z125" s="150"/>
      <c r="AA125" s="345"/>
      <c r="AB125" s="358"/>
    </row>
    <row r="126" spans="1:42" ht="33.75" hidden="1">
      <c r="A126" s="384"/>
      <c r="B126" s="343"/>
      <c r="C126" s="343"/>
      <c r="D126" s="150" t="s">
        <v>432</v>
      </c>
      <c r="E126" s="150" t="s">
        <v>291</v>
      </c>
      <c r="F126" s="150" t="s">
        <v>433</v>
      </c>
      <c r="G126" s="150" t="s">
        <v>17</v>
      </c>
      <c r="H126" s="151" t="s">
        <v>38</v>
      </c>
      <c r="I126" s="151">
        <v>1</v>
      </c>
      <c r="J126" s="151">
        <v>1</v>
      </c>
      <c r="K126" s="151">
        <v>1</v>
      </c>
      <c r="L126" s="151">
        <v>1</v>
      </c>
      <c r="M126" s="151">
        <v>4</v>
      </c>
      <c r="N126" s="151" t="s">
        <v>931</v>
      </c>
      <c r="O126" s="183" t="s">
        <v>80</v>
      </c>
      <c r="P126" s="152" t="s">
        <v>278</v>
      </c>
      <c r="Q126" s="150"/>
      <c r="R126" s="150"/>
      <c r="S126" s="150" t="s">
        <v>280</v>
      </c>
      <c r="T126" s="150" t="s">
        <v>20</v>
      </c>
      <c r="U126" s="150"/>
      <c r="V126" s="150"/>
      <c r="W126" s="150"/>
      <c r="X126" s="150"/>
      <c r="Y126" s="150"/>
      <c r="Z126" s="150"/>
      <c r="AA126" s="345"/>
      <c r="AB126" s="358"/>
    </row>
    <row r="127" spans="1:42" ht="67.5" hidden="1">
      <c r="A127" s="384"/>
      <c r="B127" s="343"/>
      <c r="C127" s="343"/>
      <c r="D127" s="298" t="s">
        <v>1037</v>
      </c>
      <c r="E127" s="150" t="s">
        <v>137</v>
      </c>
      <c r="F127" s="150" t="s">
        <v>39</v>
      </c>
      <c r="G127" s="150" t="s">
        <v>17</v>
      </c>
      <c r="H127" s="151" t="s">
        <v>38</v>
      </c>
      <c r="I127" s="151">
        <v>1</v>
      </c>
      <c r="J127" s="151">
        <v>1</v>
      </c>
      <c r="K127" s="151">
        <v>1</v>
      </c>
      <c r="L127" s="151">
        <v>1</v>
      </c>
      <c r="M127" s="151">
        <v>4</v>
      </c>
      <c r="N127" s="151" t="s">
        <v>931</v>
      </c>
      <c r="O127" s="183" t="s">
        <v>80</v>
      </c>
      <c r="P127" s="152" t="s">
        <v>278</v>
      </c>
      <c r="Q127" s="150"/>
      <c r="R127" s="150" t="s">
        <v>19</v>
      </c>
      <c r="S127" s="150" t="s">
        <v>280</v>
      </c>
      <c r="T127" s="150"/>
      <c r="U127" s="150"/>
      <c r="V127" s="150"/>
      <c r="W127" s="150"/>
      <c r="X127" s="150"/>
      <c r="Y127" s="150"/>
      <c r="Z127" s="150"/>
      <c r="AA127" s="345"/>
      <c r="AB127" s="358"/>
    </row>
    <row r="128" spans="1:42" ht="33.75" hidden="1">
      <c r="A128" s="384"/>
      <c r="B128" s="343"/>
      <c r="C128" s="343"/>
      <c r="D128" s="150" t="s">
        <v>434</v>
      </c>
      <c r="E128" s="150" t="s">
        <v>291</v>
      </c>
      <c r="F128" s="150" t="s">
        <v>429</v>
      </c>
      <c r="G128" s="150" t="s">
        <v>17</v>
      </c>
      <c r="H128" s="151" t="s">
        <v>38</v>
      </c>
      <c r="I128" s="151">
        <v>1</v>
      </c>
      <c r="J128" s="151">
        <v>1</v>
      </c>
      <c r="K128" s="151">
        <v>1</v>
      </c>
      <c r="L128" s="151">
        <v>1</v>
      </c>
      <c r="M128" s="151">
        <v>4</v>
      </c>
      <c r="N128" s="151" t="s">
        <v>931</v>
      </c>
      <c r="O128" s="183" t="s">
        <v>80</v>
      </c>
      <c r="P128" s="152" t="s">
        <v>278</v>
      </c>
      <c r="Q128" s="150"/>
      <c r="R128" s="150"/>
      <c r="S128" s="150" t="s">
        <v>280</v>
      </c>
      <c r="T128" s="150" t="s">
        <v>20</v>
      </c>
      <c r="U128" s="150"/>
      <c r="V128" s="150"/>
      <c r="W128" s="150"/>
      <c r="X128" s="150"/>
      <c r="Y128" s="150"/>
      <c r="Z128" s="150"/>
      <c r="AA128" s="345"/>
      <c r="AB128" s="358"/>
    </row>
    <row r="129" spans="1:28" ht="15" hidden="1" customHeight="1">
      <c r="A129" s="383" t="s">
        <v>435</v>
      </c>
      <c r="B129" s="383"/>
      <c r="C129" s="383"/>
      <c r="D129" s="383"/>
      <c r="E129" s="383"/>
      <c r="F129" s="383"/>
      <c r="G129" s="383"/>
      <c r="H129" s="383"/>
      <c r="I129" s="383"/>
      <c r="J129" s="383"/>
      <c r="K129" s="383"/>
      <c r="L129" s="383"/>
      <c r="M129" s="383"/>
      <c r="N129" s="274"/>
      <c r="O129" s="48"/>
      <c r="P129" s="50"/>
      <c r="Q129" s="48"/>
      <c r="R129" s="48"/>
      <c r="S129" s="48"/>
      <c r="T129" s="184"/>
      <c r="U129" s="48"/>
      <c r="V129" s="48"/>
      <c r="W129" s="48"/>
      <c r="X129" s="48"/>
      <c r="Y129" s="48"/>
      <c r="Z129" s="48"/>
      <c r="AA129" s="262"/>
      <c r="AB129" s="262"/>
    </row>
    <row r="130" spans="1:28" ht="15" hidden="1" customHeight="1">
      <c r="A130" s="381" t="s">
        <v>436</v>
      </c>
      <c r="B130" s="381"/>
      <c r="C130" s="381"/>
      <c r="D130" s="381"/>
      <c r="E130" s="381"/>
      <c r="F130" s="381"/>
      <c r="G130" s="381"/>
      <c r="H130" s="381"/>
      <c r="I130" s="381"/>
      <c r="J130" s="381"/>
      <c r="K130" s="381"/>
      <c r="L130" s="381"/>
      <c r="M130" s="381"/>
      <c r="N130" s="275"/>
      <c r="O130" s="209"/>
      <c r="P130" s="210"/>
      <c r="Q130" s="209"/>
      <c r="R130" s="209"/>
      <c r="S130" s="209"/>
      <c r="T130" s="211"/>
      <c r="U130" s="209"/>
      <c r="V130" s="209"/>
      <c r="W130" s="209"/>
      <c r="X130" s="209"/>
      <c r="Y130" s="209"/>
      <c r="Z130" s="209"/>
      <c r="AA130" s="263"/>
      <c r="AB130" s="168"/>
    </row>
    <row r="131" spans="1:28" ht="39" hidden="1" customHeight="1">
      <c r="A131" s="382" t="s">
        <v>560</v>
      </c>
      <c r="B131" s="346" t="s">
        <v>438</v>
      </c>
      <c r="C131" s="377" t="s">
        <v>439</v>
      </c>
      <c r="D131" s="296" t="s">
        <v>1038</v>
      </c>
      <c r="E131" s="296" t="s">
        <v>1039</v>
      </c>
      <c r="F131" s="51" t="s">
        <v>440</v>
      </c>
      <c r="G131" s="51" t="s">
        <v>17</v>
      </c>
      <c r="H131" s="160">
        <v>4</v>
      </c>
      <c r="I131" s="160">
        <v>2</v>
      </c>
      <c r="J131" s="160">
        <v>2</v>
      </c>
      <c r="K131" s="160">
        <v>2</v>
      </c>
      <c r="L131" s="160">
        <v>2</v>
      </c>
      <c r="M131" s="160">
        <v>8</v>
      </c>
      <c r="N131" s="160" t="s">
        <v>931</v>
      </c>
      <c r="O131" s="174" t="s">
        <v>80</v>
      </c>
      <c r="P131" s="204" t="s">
        <v>31</v>
      </c>
      <c r="Q131" s="51"/>
      <c r="R131" s="51"/>
      <c r="S131" s="51"/>
      <c r="T131" s="51" t="s">
        <v>20</v>
      </c>
      <c r="U131" s="51"/>
      <c r="V131" s="51"/>
      <c r="W131" s="51"/>
      <c r="X131" s="51"/>
      <c r="Y131" s="51"/>
      <c r="Z131" s="51" t="s">
        <v>441</v>
      </c>
      <c r="AA131" s="340"/>
      <c r="AB131" s="358" t="s">
        <v>53</v>
      </c>
    </row>
    <row r="132" spans="1:28" ht="33.75" hidden="1">
      <c r="A132" s="382"/>
      <c r="B132" s="343"/>
      <c r="C132" s="343"/>
      <c r="D132" s="296" t="s">
        <v>1040</v>
      </c>
      <c r="E132" s="51" t="s">
        <v>442</v>
      </c>
      <c r="F132" s="51" t="s">
        <v>443</v>
      </c>
      <c r="G132" s="51" t="s">
        <v>17</v>
      </c>
      <c r="H132" s="160" t="s">
        <v>38</v>
      </c>
      <c r="I132" s="160" t="s">
        <v>934</v>
      </c>
      <c r="J132" s="160">
        <v>1</v>
      </c>
      <c r="K132" s="160" t="s">
        <v>934</v>
      </c>
      <c r="L132" s="160" t="s">
        <v>934</v>
      </c>
      <c r="M132" s="160">
        <v>1</v>
      </c>
      <c r="N132" s="160" t="s">
        <v>931</v>
      </c>
      <c r="O132" s="174" t="s">
        <v>80</v>
      </c>
      <c r="P132" s="204" t="s">
        <v>31</v>
      </c>
      <c r="Q132" s="51"/>
      <c r="R132" s="51"/>
      <c r="S132" s="51"/>
      <c r="T132" s="51" t="s">
        <v>20</v>
      </c>
      <c r="U132" s="51"/>
      <c r="V132" s="51"/>
      <c r="W132" s="51"/>
      <c r="X132" s="51"/>
      <c r="Y132" s="51"/>
      <c r="Z132" s="51"/>
      <c r="AA132" s="345"/>
      <c r="AB132" s="358"/>
    </row>
    <row r="133" spans="1:28" ht="23.25" hidden="1">
      <c r="A133" s="382"/>
      <c r="B133" s="343"/>
      <c r="C133" s="343"/>
      <c r="D133" s="51" t="s">
        <v>445</v>
      </c>
      <c r="E133" s="51" t="s">
        <v>444</v>
      </c>
      <c r="F133" s="51" t="s">
        <v>446</v>
      </c>
      <c r="G133" s="51" t="s">
        <v>17</v>
      </c>
      <c r="H133" s="160" t="s">
        <v>38</v>
      </c>
      <c r="I133" s="160">
        <v>1</v>
      </c>
      <c r="J133" s="160">
        <v>1</v>
      </c>
      <c r="K133" s="160">
        <v>1</v>
      </c>
      <c r="L133" s="160">
        <v>1</v>
      </c>
      <c r="M133" s="160">
        <v>4</v>
      </c>
      <c r="N133" s="160" t="s">
        <v>931</v>
      </c>
      <c r="O133" s="174" t="s">
        <v>80</v>
      </c>
      <c r="P133" s="204" t="s">
        <v>31</v>
      </c>
      <c r="Q133" s="51"/>
      <c r="R133" s="51"/>
      <c r="S133" s="51"/>
      <c r="T133" s="51" t="s">
        <v>20</v>
      </c>
      <c r="U133" s="51"/>
      <c r="V133" s="51"/>
      <c r="W133" s="51"/>
      <c r="X133" s="51"/>
      <c r="Y133" s="51"/>
      <c r="Z133" s="51"/>
      <c r="AA133" s="345"/>
      <c r="AB133" s="358"/>
    </row>
    <row r="134" spans="1:28" ht="33.75" hidden="1">
      <c r="A134" s="382"/>
      <c r="B134" s="343"/>
      <c r="C134" s="343"/>
      <c r="D134" s="51" t="s">
        <v>448</v>
      </c>
      <c r="E134" s="51" t="s">
        <v>447</v>
      </c>
      <c r="F134" s="51" t="s">
        <v>449</v>
      </c>
      <c r="G134" s="51" t="s">
        <v>17</v>
      </c>
      <c r="H134" s="160">
        <v>1</v>
      </c>
      <c r="I134" s="160">
        <v>1</v>
      </c>
      <c r="J134" s="160">
        <v>1</v>
      </c>
      <c r="K134" s="160">
        <v>1</v>
      </c>
      <c r="L134" s="160">
        <v>1</v>
      </c>
      <c r="M134" s="160">
        <v>4</v>
      </c>
      <c r="N134" s="160" t="s">
        <v>931</v>
      </c>
      <c r="O134" s="174" t="s">
        <v>80</v>
      </c>
      <c r="P134" s="204" t="s">
        <v>31</v>
      </c>
      <c r="Q134" s="51"/>
      <c r="R134" s="51"/>
      <c r="S134" s="51"/>
      <c r="T134" s="51" t="s">
        <v>20</v>
      </c>
      <c r="U134" s="51"/>
      <c r="V134" s="51"/>
      <c r="W134" s="51"/>
      <c r="X134" s="51"/>
      <c r="Y134" s="51"/>
      <c r="Z134" s="51"/>
      <c r="AA134" s="345"/>
      <c r="AB134" s="358"/>
    </row>
    <row r="135" spans="1:28" ht="33.75" hidden="1">
      <c r="A135" s="382"/>
      <c r="B135" s="343"/>
      <c r="C135" s="343"/>
      <c r="D135" s="51" t="s">
        <v>451</v>
      </c>
      <c r="E135" s="51" t="s">
        <v>450</v>
      </c>
      <c r="F135" s="51" t="s">
        <v>452</v>
      </c>
      <c r="G135" s="51" t="s">
        <v>17</v>
      </c>
      <c r="H135" s="160">
        <v>3</v>
      </c>
      <c r="I135" s="160">
        <v>5</v>
      </c>
      <c r="J135" s="160">
        <v>5</v>
      </c>
      <c r="K135" s="160">
        <v>5</v>
      </c>
      <c r="L135" s="160">
        <v>5</v>
      </c>
      <c r="M135" s="160">
        <v>20</v>
      </c>
      <c r="N135" s="160" t="s">
        <v>931</v>
      </c>
      <c r="O135" s="174" t="s">
        <v>80</v>
      </c>
      <c r="P135" s="204" t="s">
        <v>31</v>
      </c>
      <c r="Q135" s="51"/>
      <c r="R135" s="51"/>
      <c r="S135" s="51"/>
      <c r="T135" s="51" t="s">
        <v>20</v>
      </c>
      <c r="U135" s="51"/>
      <c r="V135" s="51"/>
      <c r="W135" s="51"/>
      <c r="X135" s="51"/>
      <c r="Y135" s="51"/>
      <c r="Z135" s="51" t="s">
        <v>453</v>
      </c>
      <c r="AA135" s="345"/>
      <c r="AB135" s="358"/>
    </row>
    <row r="136" spans="1:28" ht="49.5" hidden="1" customHeight="1">
      <c r="A136" s="382"/>
      <c r="B136" s="343"/>
      <c r="C136" s="343"/>
      <c r="D136" s="51" t="s">
        <v>455</v>
      </c>
      <c r="E136" s="51" t="s">
        <v>454</v>
      </c>
      <c r="F136" s="51" t="s">
        <v>456</v>
      </c>
      <c r="G136" s="51" t="s">
        <v>388</v>
      </c>
      <c r="H136" s="160">
        <v>100</v>
      </c>
      <c r="I136" s="160">
        <v>100</v>
      </c>
      <c r="J136" s="160">
        <v>100</v>
      </c>
      <c r="K136" s="160">
        <v>100</v>
      </c>
      <c r="L136" s="160">
        <v>100</v>
      </c>
      <c r="M136" s="160">
        <v>100</v>
      </c>
      <c r="N136" s="160" t="s">
        <v>933</v>
      </c>
      <c r="O136" s="174" t="s">
        <v>80</v>
      </c>
      <c r="P136" s="204" t="s">
        <v>31</v>
      </c>
      <c r="Q136" s="51"/>
      <c r="R136" s="51"/>
      <c r="S136" s="51"/>
      <c r="T136" s="51" t="s">
        <v>20</v>
      </c>
      <c r="U136" s="51"/>
      <c r="V136" s="51"/>
      <c r="W136" s="51"/>
      <c r="X136" s="51"/>
      <c r="Y136" s="51"/>
      <c r="Z136" s="51"/>
      <c r="AA136" s="345"/>
      <c r="AB136" s="358"/>
    </row>
    <row r="137" spans="1:28" ht="39" hidden="1" customHeight="1">
      <c r="A137" s="382"/>
      <c r="B137" s="380" t="s">
        <v>457</v>
      </c>
      <c r="C137" s="378" t="s">
        <v>458</v>
      </c>
      <c r="D137" s="179" t="s">
        <v>460</v>
      </c>
      <c r="E137" s="179" t="s">
        <v>459</v>
      </c>
      <c r="F137" s="166" t="s">
        <v>461</v>
      </c>
      <c r="G137" s="166" t="s">
        <v>388</v>
      </c>
      <c r="H137" s="260">
        <v>100</v>
      </c>
      <c r="I137" s="260">
        <v>100</v>
      </c>
      <c r="J137" s="260">
        <v>100</v>
      </c>
      <c r="K137" s="260">
        <v>100</v>
      </c>
      <c r="L137" s="260">
        <v>100</v>
      </c>
      <c r="M137" s="260">
        <v>100</v>
      </c>
      <c r="N137" s="260" t="s">
        <v>933</v>
      </c>
      <c r="O137" s="179" t="s">
        <v>80</v>
      </c>
      <c r="P137" s="261" t="s">
        <v>31</v>
      </c>
      <c r="Q137" s="166"/>
      <c r="R137" s="166"/>
      <c r="S137" s="166"/>
      <c r="T137" s="166" t="s">
        <v>20</v>
      </c>
      <c r="U137" s="166"/>
      <c r="V137" s="166"/>
      <c r="W137" s="166"/>
      <c r="X137" s="166"/>
      <c r="Y137" s="166"/>
      <c r="Z137" s="166"/>
      <c r="AA137" s="359"/>
      <c r="AB137" s="358" t="s">
        <v>53</v>
      </c>
    </row>
    <row r="138" spans="1:28" ht="78.75" hidden="1">
      <c r="A138" s="382"/>
      <c r="B138" s="343"/>
      <c r="C138" s="343"/>
      <c r="D138" s="179" t="s">
        <v>463</v>
      </c>
      <c r="E138" s="179" t="s">
        <v>462</v>
      </c>
      <c r="F138" s="179" t="s">
        <v>464</v>
      </c>
      <c r="G138" s="166" t="s">
        <v>388</v>
      </c>
      <c r="H138" s="260">
        <v>100</v>
      </c>
      <c r="I138" s="260">
        <v>100</v>
      </c>
      <c r="J138" s="260">
        <v>100</v>
      </c>
      <c r="K138" s="260">
        <v>100</v>
      </c>
      <c r="L138" s="260">
        <v>100</v>
      </c>
      <c r="M138" s="260">
        <v>100</v>
      </c>
      <c r="N138" s="260" t="s">
        <v>933</v>
      </c>
      <c r="O138" s="179" t="s">
        <v>80</v>
      </c>
      <c r="P138" s="261" t="s">
        <v>31</v>
      </c>
      <c r="Q138" s="166"/>
      <c r="R138" s="166"/>
      <c r="S138" s="166"/>
      <c r="T138" s="166" t="s">
        <v>20</v>
      </c>
      <c r="U138" s="166"/>
      <c r="V138" s="166"/>
      <c r="W138" s="166"/>
      <c r="X138" s="166"/>
      <c r="Y138" s="166"/>
      <c r="Z138" s="166"/>
      <c r="AA138" s="345"/>
      <c r="AB138" s="358"/>
    </row>
    <row r="139" spans="1:28" ht="33.75" hidden="1">
      <c r="A139" s="382"/>
      <c r="B139" s="343"/>
      <c r="C139" s="343"/>
      <c r="D139" s="179" t="s">
        <v>466</v>
      </c>
      <c r="E139" s="179" t="s">
        <v>465</v>
      </c>
      <c r="F139" s="166" t="s">
        <v>467</v>
      </c>
      <c r="G139" s="166" t="s">
        <v>388</v>
      </c>
      <c r="H139" s="260">
        <v>80</v>
      </c>
      <c r="I139" s="260">
        <v>80</v>
      </c>
      <c r="J139" s="260">
        <v>80</v>
      </c>
      <c r="K139" s="260">
        <v>80</v>
      </c>
      <c r="L139" s="260">
        <v>80</v>
      </c>
      <c r="M139" s="260">
        <v>80</v>
      </c>
      <c r="N139" s="260" t="s">
        <v>933</v>
      </c>
      <c r="O139" s="179" t="s">
        <v>80</v>
      </c>
      <c r="P139" s="261" t="s">
        <v>31</v>
      </c>
      <c r="Q139" s="166"/>
      <c r="R139" s="166"/>
      <c r="S139" s="166"/>
      <c r="T139" s="166" t="s">
        <v>20</v>
      </c>
      <c r="U139" s="166"/>
      <c r="V139" s="166"/>
      <c r="W139" s="166"/>
      <c r="X139" s="166"/>
      <c r="Y139" s="166"/>
      <c r="Z139" s="166"/>
      <c r="AA139" s="345"/>
      <c r="AB139" s="358"/>
    </row>
    <row r="140" spans="1:28" ht="67.5" hidden="1">
      <c r="A140" s="382"/>
      <c r="B140" s="343"/>
      <c r="C140" s="343"/>
      <c r="D140" s="179" t="s">
        <v>469</v>
      </c>
      <c r="E140" s="179" t="s">
        <v>468</v>
      </c>
      <c r="F140" s="179" t="s">
        <v>470</v>
      </c>
      <c r="G140" s="166" t="s">
        <v>388</v>
      </c>
      <c r="H140" s="260">
        <v>80</v>
      </c>
      <c r="I140" s="260">
        <v>80</v>
      </c>
      <c r="J140" s="260">
        <v>80</v>
      </c>
      <c r="K140" s="260">
        <v>80</v>
      </c>
      <c r="L140" s="260">
        <v>80</v>
      </c>
      <c r="M140" s="260">
        <v>80</v>
      </c>
      <c r="N140" s="260" t="s">
        <v>933</v>
      </c>
      <c r="O140" s="179" t="s">
        <v>80</v>
      </c>
      <c r="P140" s="261" t="s">
        <v>31</v>
      </c>
      <c r="Q140" s="166"/>
      <c r="R140" s="166"/>
      <c r="S140" s="166"/>
      <c r="T140" s="166" t="s">
        <v>20</v>
      </c>
      <c r="U140" s="166"/>
      <c r="V140" s="166"/>
      <c r="W140" s="166"/>
      <c r="X140" s="166"/>
      <c r="Y140" s="166"/>
      <c r="Z140" s="166"/>
      <c r="AA140" s="345"/>
      <c r="AB140" s="358"/>
    </row>
    <row r="141" spans="1:28" ht="23.25" hidden="1">
      <c r="A141" s="382"/>
      <c r="B141" s="343"/>
      <c r="C141" s="343"/>
      <c r="D141" s="179" t="s">
        <v>471</v>
      </c>
      <c r="E141" s="179" t="s">
        <v>465</v>
      </c>
      <c r="F141" s="179" t="s">
        <v>472</v>
      </c>
      <c r="G141" s="166" t="s">
        <v>17</v>
      </c>
      <c r="H141" s="260">
        <v>32</v>
      </c>
      <c r="I141" s="260">
        <v>9</v>
      </c>
      <c r="J141" s="260">
        <v>9</v>
      </c>
      <c r="K141" s="260">
        <v>9</v>
      </c>
      <c r="L141" s="260">
        <v>9</v>
      </c>
      <c r="M141" s="260">
        <v>36</v>
      </c>
      <c r="N141" s="260" t="s">
        <v>931</v>
      </c>
      <c r="O141" s="179" t="s">
        <v>80</v>
      </c>
      <c r="P141" s="261" t="s">
        <v>31</v>
      </c>
      <c r="Q141" s="166"/>
      <c r="R141" s="166"/>
      <c r="S141" s="166"/>
      <c r="T141" s="166" t="s">
        <v>20</v>
      </c>
      <c r="U141" s="166"/>
      <c r="V141" s="166"/>
      <c r="W141" s="166"/>
      <c r="X141" s="166"/>
      <c r="Y141" s="166"/>
      <c r="Z141" s="166"/>
      <c r="AA141" s="345"/>
      <c r="AB141" s="358"/>
    </row>
    <row r="142" spans="1:28" ht="48" hidden="1" customHeight="1">
      <c r="A142" s="382"/>
      <c r="B142" s="346" t="s">
        <v>906</v>
      </c>
      <c r="C142" s="379" t="s">
        <v>473</v>
      </c>
      <c r="D142" s="296" t="s">
        <v>475</v>
      </c>
      <c r="E142" s="282" t="s">
        <v>474</v>
      </c>
      <c r="F142" s="282" t="s">
        <v>476</v>
      </c>
      <c r="G142" s="282" t="s">
        <v>17</v>
      </c>
      <c r="H142" s="160">
        <v>62</v>
      </c>
      <c r="I142" s="160">
        <v>2</v>
      </c>
      <c r="J142" s="160">
        <v>2</v>
      </c>
      <c r="K142" s="160">
        <v>2</v>
      </c>
      <c r="L142" s="160">
        <v>2</v>
      </c>
      <c r="M142" s="160">
        <v>8</v>
      </c>
      <c r="N142" s="160" t="s">
        <v>931</v>
      </c>
      <c r="O142" s="285" t="s">
        <v>80</v>
      </c>
      <c r="P142" s="204" t="s">
        <v>31</v>
      </c>
      <c r="Q142" s="282"/>
      <c r="R142" s="282"/>
      <c r="S142" s="282" t="s">
        <v>280</v>
      </c>
      <c r="T142" s="282" t="s">
        <v>20</v>
      </c>
      <c r="U142" s="282"/>
      <c r="V142" s="282"/>
      <c r="W142" s="282"/>
      <c r="X142" s="282"/>
      <c r="Y142" s="282"/>
      <c r="Z142" s="282"/>
      <c r="AA142" s="360"/>
      <c r="AB142" s="354" t="s">
        <v>813</v>
      </c>
    </row>
    <row r="143" spans="1:28" ht="33.75" hidden="1">
      <c r="A143" s="382"/>
      <c r="B143" s="343"/>
      <c r="C143" s="343"/>
      <c r="D143" s="282" t="s">
        <v>522</v>
      </c>
      <c r="E143" s="282" t="s">
        <v>521</v>
      </c>
      <c r="F143" s="282" t="s">
        <v>477</v>
      </c>
      <c r="G143" s="282" t="s">
        <v>17</v>
      </c>
      <c r="H143" s="160">
        <v>8</v>
      </c>
      <c r="I143" s="160">
        <v>2</v>
      </c>
      <c r="J143" s="160">
        <v>2</v>
      </c>
      <c r="K143" s="160">
        <v>2</v>
      </c>
      <c r="L143" s="160">
        <v>2</v>
      </c>
      <c r="M143" s="160">
        <v>8</v>
      </c>
      <c r="N143" s="160" t="s">
        <v>931</v>
      </c>
      <c r="O143" s="285" t="s">
        <v>80</v>
      </c>
      <c r="P143" s="204" t="s">
        <v>31</v>
      </c>
      <c r="Q143" s="282"/>
      <c r="R143" s="282"/>
      <c r="S143" s="282" t="s">
        <v>280</v>
      </c>
      <c r="T143" s="282" t="s">
        <v>20</v>
      </c>
      <c r="U143" s="282"/>
      <c r="V143" s="282"/>
      <c r="W143" s="282"/>
      <c r="X143" s="282"/>
      <c r="Y143" s="282"/>
      <c r="Z143" s="282"/>
      <c r="AA143" s="361"/>
      <c r="AB143" s="355"/>
    </row>
    <row r="144" spans="1:28" ht="33.75" hidden="1">
      <c r="A144" s="382"/>
      <c r="B144" s="343"/>
      <c r="C144" s="343"/>
      <c r="D144" s="282" t="s">
        <v>523</v>
      </c>
      <c r="E144" s="282" t="s">
        <v>478</v>
      </c>
      <c r="F144" s="282" t="s">
        <v>479</v>
      </c>
      <c r="G144" s="282" t="s">
        <v>17</v>
      </c>
      <c r="H144" s="160" t="s">
        <v>38</v>
      </c>
      <c r="I144" s="160" t="s">
        <v>934</v>
      </c>
      <c r="J144" s="160" t="s">
        <v>934</v>
      </c>
      <c r="K144" s="160">
        <v>1</v>
      </c>
      <c r="L144" s="160" t="s">
        <v>934</v>
      </c>
      <c r="M144" s="160">
        <v>1</v>
      </c>
      <c r="N144" s="160" t="s">
        <v>931</v>
      </c>
      <c r="O144" s="285" t="s">
        <v>80</v>
      </c>
      <c r="P144" s="204" t="s">
        <v>31</v>
      </c>
      <c r="Q144" s="282"/>
      <c r="R144" s="282"/>
      <c r="S144" s="282"/>
      <c r="T144" s="282" t="s">
        <v>20</v>
      </c>
      <c r="U144" s="282"/>
      <c r="V144" s="282"/>
      <c r="W144" s="282"/>
      <c r="X144" s="282"/>
      <c r="Y144" s="282"/>
      <c r="Z144" s="282"/>
      <c r="AA144" s="361"/>
      <c r="AB144" s="355"/>
    </row>
    <row r="145" spans="1:42" ht="56.25" hidden="1">
      <c r="A145" s="382"/>
      <c r="B145" s="343"/>
      <c r="C145" s="343"/>
      <c r="D145" s="282" t="s">
        <v>518</v>
      </c>
      <c r="E145" s="282" t="s">
        <v>519</v>
      </c>
      <c r="F145" s="282" t="s">
        <v>520</v>
      </c>
      <c r="G145" s="282" t="s">
        <v>17</v>
      </c>
      <c r="H145" s="160" t="s">
        <v>38</v>
      </c>
      <c r="I145" s="160" t="s">
        <v>934</v>
      </c>
      <c r="J145" s="160">
        <v>1</v>
      </c>
      <c r="K145" s="160" t="s">
        <v>934</v>
      </c>
      <c r="L145" s="160" t="s">
        <v>934</v>
      </c>
      <c r="M145" s="160">
        <v>1</v>
      </c>
      <c r="N145" s="160" t="s">
        <v>931</v>
      </c>
      <c r="O145" s="285" t="s">
        <v>80</v>
      </c>
      <c r="P145" s="204" t="s">
        <v>31</v>
      </c>
      <c r="Q145" s="282"/>
      <c r="R145" s="282"/>
      <c r="S145" s="282" t="s">
        <v>280</v>
      </c>
      <c r="T145" s="282" t="s">
        <v>20</v>
      </c>
      <c r="U145" s="282"/>
      <c r="V145" s="282"/>
      <c r="W145" s="282"/>
      <c r="X145" s="282"/>
      <c r="Y145" s="282"/>
      <c r="Z145" s="282"/>
      <c r="AA145" s="361"/>
      <c r="AB145" s="355"/>
    </row>
    <row r="146" spans="1:42" s="286" customFormat="1" ht="30.75" hidden="1" customHeight="1">
      <c r="A146" s="382"/>
      <c r="B146" s="343"/>
      <c r="C146" s="343"/>
      <c r="D146" s="282" t="s">
        <v>324</v>
      </c>
      <c r="E146" s="282" t="s">
        <v>323</v>
      </c>
      <c r="F146" s="282" t="s">
        <v>325</v>
      </c>
      <c r="G146" s="282" t="s">
        <v>17</v>
      </c>
      <c r="H146" s="282">
        <v>43</v>
      </c>
      <c r="I146" s="282">
        <v>1</v>
      </c>
      <c r="J146" s="282">
        <v>1</v>
      </c>
      <c r="K146" s="282">
        <v>1</v>
      </c>
      <c r="L146" s="282">
        <v>1</v>
      </c>
      <c r="M146" s="282">
        <v>4</v>
      </c>
      <c r="N146" s="282" t="s">
        <v>931</v>
      </c>
      <c r="O146" s="282" t="s">
        <v>80</v>
      </c>
      <c r="P146" s="282"/>
      <c r="Q146" s="282" t="s">
        <v>307</v>
      </c>
      <c r="R146" s="282"/>
      <c r="S146" s="282"/>
      <c r="T146" s="282" t="s">
        <v>20</v>
      </c>
      <c r="U146" s="282"/>
      <c r="V146" s="282"/>
      <c r="W146" s="282"/>
      <c r="X146" s="281"/>
      <c r="Y146" s="281"/>
      <c r="Z146" s="281"/>
      <c r="AA146" s="361"/>
      <c r="AB146" s="355"/>
      <c r="AC146" s="3"/>
      <c r="AD146" s="3"/>
      <c r="AE146" s="3"/>
      <c r="AF146" s="3"/>
      <c r="AG146" s="3"/>
      <c r="AH146" s="3"/>
      <c r="AI146" s="3"/>
      <c r="AJ146" s="3"/>
      <c r="AK146" s="3"/>
      <c r="AL146" s="3"/>
      <c r="AM146" s="3"/>
      <c r="AN146" s="3"/>
      <c r="AO146" s="3"/>
      <c r="AP146" s="3"/>
    </row>
    <row r="147" spans="1:42" ht="54" hidden="1" customHeight="1">
      <c r="A147" s="382"/>
      <c r="B147" s="343"/>
      <c r="C147" s="343"/>
      <c r="D147" s="282" t="s">
        <v>481</v>
      </c>
      <c r="E147" s="282" t="s">
        <v>480</v>
      </c>
      <c r="F147" s="282" t="s">
        <v>482</v>
      </c>
      <c r="G147" s="282" t="s">
        <v>388</v>
      </c>
      <c r="H147" s="160">
        <v>80</v>
      </c>
      <c r="I147" s="160">
        <v>81</v>
      </c>
      <c r="J147" s="160">
        <v>82</v>
      </c>
      <c r="K147" s="160">
        <v>83</v>
      </c>
      <c r="L147" s="160">
        <v>85</v>
      </c>
      <c r="M147" s="160">
        <v>85</v>
      </c>
      <c r="N147" s="160" t="s">
        <v>931</v>
      </c>
      <c r="O147" s="285" t="s">
        <v>80</v>
      </c>
      <c r="P147" s="204" t="s">
        <v>31</v>
      </c>
      <c r="Q147" s="282"/>
      <c r="R147" s="282"/>
      <c r="S147" s="282" t="s">
        <v>483</v>
      </c>
      <c r="T147" s="282" t="s">
        <v>484</v>
      </c>
      <c r="U147" s="282"/>
      <c r="V147" s="282"/>
      <c r="W147" s="282"/>
      <c r="X147" s="282"/>
      <c r="Y147" s="282"/>
      <c r="Z147" s="282"/>
      <c r="AA147" s="362"/>
      <c r="AB147" s="356"/>
    </row>
    <row r="148" spans="1:42" s="3" customFormat="1" ht="11.25" customHeight="1">
      <c r="A148" s="138"/>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row>
    <row r="149" spans="1:42" s="3" customFormat="1" ht="11.25" customHeight="1">
      <c r="A149" s="138"/>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row>
    <row r="150" spans="1:42" s="3" customFormat="1" ht="11.25" customHeight="1">
      <c r="A150" s="138"/>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row>
    <row r="151" spans="1:42" s="3" customFormat="1" ht="11.25" customHeight="1">
      <c r="A151" s="138"/>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row>
    <row r="152" spans="1:42" s="3" customFormat="1" ht="11.25" customHeight="1">
      <c r="A152" s="138"/>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row>
    <row r="153" spans="1:42" s="3" customFormat="1" ht="11.25" customHeight="1">
      <c r="A153" s="138"/>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row>
    <row r="154" spans="1:42" s="3" customFormat="1" ht="11.25" customHeight="1">
      <c r="A154" s="138"/>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row>
    <row r="155" spans="1:42" s="3" customFormat="1" ht="11.25" customHeight="1">
      <c r="A155" s="138"/>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row>
    <row r="156" spans="1:42" s="3" customFormat="1" ht="11.25" customHeight="1">
      <c r="A156" s="138"/>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row>
    <row r="157" spans="1:42" s="3" customFormat="1" ht="11.25" customHeight="1">
      <c r="A157" s="138"/>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row>
    <row r="158" spans="1:42" s="3" customFormat="1" ht="11.25" customHeight="1">
      <c r="A158" s="138"/>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row>
    <row r="159" spans="1:42" s="3" customFormat="1" ht="11.25" customHeight="1">
      <c r="A159" s="138"/>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row>
    <row r="160" spans="1:42" s="3" customFormat="1" ht="11.25" customHeight="1">
      <c r="A160" s="138"/>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row>
    <row r="161" spans="1:28" s="3" customFormat="1" ht="11.25" customHeight="1">
      <c r="A161" s="138"/>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row>
    <row r="162" spans="1:28" s="3" customFormat="1" ht="11.25" customHeight="1">
      <c r="A162" s="138"/>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row>
    <row r="163" spans="1:28" s="3" customFormat="1" ht="11.25" customHeight="1">
      <c r="A163" s="138"/>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row>
    <row r="164" spans="1:28" s="3" customFormat="1" ht="11.25" customHeight="1">
      <c r="A164" s="138"/>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row>
    <row r="165" spans="1:28" s="3" customFormat="1" ht="11.25" customHeight="1">
      <c r="A165" s="138"/>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row>
    <row r="166" spans="1:28" s="3" customFormat="1" ht="11.25" customHeight="1">
      <c r="A166" s="138"/>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row>
    <row r="167" spans="1:28" s="3" customFormat="1" ht="11.25" customHeight="1">
      <c r="A167" s="138"/>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row>
    <row r="168" spans="1:28" s="3" customFormat="1" ht="11.25" customHeight="1">
      <c r="A168" s="138"/>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row>
    <row r="169" spans="1:28" s="3" customFormat="1" ht="11.25" customHeight="1">
      <c r="A169" s="138"/>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row>
    <row r="170" spans="1:28" s="3" customFormat="1" ht="11.25" customHeight="1">
      <c r="A170" s="138"/>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row>
    <row r="171" spans="1:28" s="3" customFormat="1" ht="11.25" customHeight="1">
      <c r="A171" s="138"/>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row>
    <row r="172" spans="1:28" s="3" customFormat="1" ht="11.25" customHeight="1">
      <c r="A172" s="138"/>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row>
    <row r="173" spans="1:28" s="3" customFormat="1" ht="11.25" customHeight="1">
      <c r="A173" s="138"/>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row>
    <row r="174" spans="1:28" s="3" customFormat="1" ht="11.25" customHeight="1">
      <c r="A174" s="138"/>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row>
    <row r="175" spans="1:28" s="3" customFormat="1" ht="11.25" customHeight="1">
      <c r="A175" s="138"/>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row>
    <row r="176" spans="1:28" s="3" customFormat="1" ht="11.25" customHeight="1">
      <c r="A176" s="138"/>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row>
    <row r="177" spans="1:28" s="3" customFormat="1" ht="11.25" customHeight="1">
      <c r="A177" s="138"/>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row>
    <row r="178" spans="1:28" s="3" customFormat="1" ht="11.25" customHeight="1">
      <c r="A178" s="138"/>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row>
    <row r="179" spans="1:28" s="3" customFormat="1" ht="11.25" customHeight="1">
      <c r="A179" s="138"/>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row>
    <row r="180" spans="1:28" s="3" customFormat="1" ht="11.25" customHeight="1">
      <c r="A180" s="138"/>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row>
    <row r="181" spans="1:28" s="3" customFormat="1" ht="11.25" customHeight="1">
      <c r="A181" s="138"/>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row>
    <row r="182" spans="1:28" s="3" customFormat="1" ht="11.25" customHeight="1">
      <c r="A182" s="138"/>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row>
    <row r="183" spans="1:28" s="3" customFormat="1" ht="11.25" customHeight="1">
      <c r="A183" s="138"/>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row>
    <row r="184" spans="1:28" s="3" customFormat="1" ht="11.25" customHeight="1">
      <c r="A184" s="138"/>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row>
    <row r="185" spans="1:28" s="3" customFormat="1" ht="11.25" customHeight="1">
      <c r="A185" s="138"/>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row>
    <row r="186" spans="1:28" s="3" customFormat="1" ht="11.25" customHeight="1">
      <c r="A186" s="138"/>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row>
    <row r="187" spans="1:28" s="3" customFormat="1" ht="11.25" customHeight="1">
      <c r="A187" s="138"/>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row>
    <row r="188" spans="1:28" s="3" customFormat="1" ht="11.25" customHeight="1">
      <c r="A188" s="138"/>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row>
    <row r="189" spans="1:28" s="3" customFormat="1" ht="11.25" customHeight="1">
      <c r="A189" s="138"/>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row>
    <row r="190" spans="1:28" s="3" customFormat="1" ht="11.25" customHeight="1">
      <c r="A190" s="138"/>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row>
    <row r="191" spans="1:28" s="3" customFormat="1" ht="11.25" customHeight="1">
      <c r="A191" s="138"/>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row>
    <row r="192" spans="1:28" s="3" customFormat="1" ht="11.25" customHeight="1">
      <c r="A192" s="138"/>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row>
    <row r="193" spans="1:28" s="3" customFormat="1" ht="11.25" customHeight="1">
      <c r="A193" s="138"/>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row>
    <row r="194" spans="1:28" s="3" customFormat="1" ht="11.25" customHeight="1">
      <c r="A194" s="138"/>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row>
    <row r="195" spans="1:28" s="3" customFormat="1" ht="11.25" customHeight="1">
      <c r="A195" s="138"/>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row>
    <row r="196" spans="1:28" s="3" customFormat="1" ht="11.25" customHeight="1">
      <c r="A196" s="138"/>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row>
    <row r="197" spans="1:28" s="3" customFormat="1" ht="11.25" customHeight="1">
      <c r="A197" s="138"/>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row>
    <row r="198" spans="1:28" s="3" customFormat="1" ht="11.25" customHeight="1">
      <c r="A198" s="138"/>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row>
    <row r="199" spans="1:28" s="3" customFormat="1" ht="11.25" customHeight="1">
      <c r="A199" s="138"/>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row>
    <row r="200" spans="1:28" s="3" customFormat="1" ht="11.25" customHeight="1">
      <c r="A200" s="138"/>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row>
    <row r="201" spans="1:28" s="3" customFormat="1" ht="11.25" customHeight="1">
      <c r="A201" s="138"/>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row>
    <row r="202" spans="1:28" s="3" customFormat="1" ht="11.25" customHeight="1">
      <c r="A202" s="138"/>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row>
    <row r="203" spans="1:28" s="3" customFormat="1" ht="11.25" customHeight="1">
      <c r="A203" s="138"/>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row>
    <row r="204" spans="1:28" s="3" customFormat="1" ht="11.25" customHeight="1">
      <c r="A204" s="138"/>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row>
    <row r="205" spans="1:28" s="3" customFormat="1" ht="11.25" customHeight="1">
      <c r="A205" s="138"/>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row>
    <row r="206" spans="1:28" s="3" customFormat="1" ht="11.25" customHeight="1">
      <c r="A206" s="138"/>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row>
    <row r="207" spans="1:28" s="3" customFormat="1" ht="11.25" customHeight="1">
      <c r="A207" s="138"/>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row>
    <row r="208" spans="1:28" s="3" customFormat="1" ht="11.25" customHeight="1">
      <c r="A208" s="138"/>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row>
    <row r="209" spans="1:28" s="3" customFormat="1" ht="11.25" customHeight="1">
      <c r="A209" s="138"/>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row>
    <row r="210" spans="1:28" s="3" customFormat="1" ht="11.25" customHeight="1">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row>
    <row r="211" spans="1:28" s="3" customFormat="1" ht="11.25" customHeight="1">
      <c r="A211" s="138"/>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row>
    <row r="212" spans="1:28" s="3" customFormat="1" ht="11.25" customHeight="1">
      <c r="A212" s="138"/>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row>
    <row r="213" spans="1:28" s="3" customFormat="1" ht="11.25" customHeight="1">
      <c r="A213" s="138"/>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row>
    <row r="214" spans="1:28" s="3" customFormat="1" ht="11.25" customHeight="1">
      <c r="A214" s="138"/>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row>
    <row r="215" spans="1:28" s="3" customFormat="1" ht="11.25" customHeight="1">
      <c r="A215" s="138"/>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row>
    <row r="216" spans="1:28" s="3" customFormat="1" ht="11.25" customHeight="1">
      <c r="A216" s="138"/>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row>
    <row r="217" spans="1:28" s="3" customFormat="1" ht="11.25" customHeight="1">
      <c r="A217" s="138"/>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row>
    <row r="218" spans="1:28" s="3" customFormat="1" ht="11.25" customHeight="1">
      <c r="A218" s="138"/>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row>
    <row r="219" spans="1:28" s="3" customFormat="1" ht="11.25" customHeight="1">
      <c r="A219" s="138"/>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row>
    <row r="220" spans="1:28" s="3" customFormat="1" ht="11.25" customHeight="1">
      <c r="A220" s="138"/>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row>
    <row r="221" spans="1:28" s="3" customFormat="1" ht="11.25" customHeight="1">
      <c r="A221" s="138"/>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row>
    <row r="222" spans="1:28" s="3" customFormat="1" ht="11.25" customHeight="1">
      <c r="A222" s="138"/>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row>
    <row r="223" spans="1:28" s="3" customFormat="1" ht="11.25" customHeight="1">
      <c r="A223" s="138"/>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row>
    <row r="224" spans="1:28" s="3" customFormat="1" ht="11.25" customHeight="1">
      <c r="A224" s="138"/>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row>
    <row r="225" spans="1:28" s="3" customFormat="1" ht="11.25" customHeight="1">
      <c r="A225" s="138"/>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row>
    <row r="226" spans="1:28" s="3" customFormat="1" ht="11.25" customHeight="1">
      <c r="A226" s="138"/>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row>
    <row r="227" spans="1:28" s="3" customFormat="1" ht="11.25" customHeight="1">
      <c r="A227" s="138"/>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row>
    <row r="228" spans="1:28" s="3" customFormat="1" ht="11.25" customHeight="1">
      <c r="A228" s="138"/>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row>
    <row r="229" spans="1:28" s="3" customFormat="1" ht="11.25" customHeight="1">
      <c r="A229" s="138"/>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row>
    <row r="230" spans="1:28" s="3" customFormat="1" ht="11.25" customHeight="1">
      <c r="A230" s="138"/>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row>
    <row r="231" spans="1:28" s="3" customFormat="1" ht="11.25" customHeight="1">
      <c r="A231" s="138"/>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row>
    <row r="232" spans="1:28" s="3" customFormat="1" ht="11.25" customHeight="1">
      <c r="A232" s="138"/>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row>
    <row r="233" spans="1:28" s="3" customFormat="1" ht="11.25" customHeight="1">
      <c r="A233" s="138"/>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row>
    <row r="234" spans="1:28" s="3" customFormat="1" ht="11.25" customHeight="1">
      <c r="A234" s="138"/>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row>
    <row r="235" spans="1:28" s="3" customFormat="1" ht="11.25" customHeight="1">
      <c r="A235" s="138"/>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row>
    <row r="236" spans="1:28" s="3" customFormat="1" ht="11.25" customHeight="1">
      <c r="A236" s="138"/>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row>
    <row r="237" spans="1:28" s="3" customFormat="1" ht="11.25" customHeight="1">
      <c r="A237" s="138"/>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row>
    <row r="238" spans="1:28" s="3" customFormat="1" ht="11.25" customHeight="1">
      <c r="A238" s="138"/>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row>
    <row r="239" spans="1:28" s="3" customFormat="1" ht="11.25" customHeight="1">
      <c r="A239" s="138"/>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row>
    <row r="240" spans="1:28" s="3" customFormat="1" ht="11.25" customHeight="1">
      <c r="A240" s="138"/>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row>
    <row r="241" spans="1:28" s="3" customFormat="1" ht="11.25" customHeight="1">
      <c r="A241" s="138"/>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row>
    <row r="242" spans="1:28" s="3" customFormat="1" ht="11.25" customHeight="1">
      <c r="A242" s="138"/>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row>
    <row r="243" spans="1:28" s="3" customFormat="1" ht="11.25" customHeight="1">
      <c r="A243" s="138"/>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row>
    <row r="244" spans="1:28" s="3" customFormat="1" ht="11.25" customHeight="1">
      <c r="A244" s="138"/>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row>
    <row r="245" spans="1:28" s="3" customFormat="1" ht="11.25" customHeight="1">
      <c r="A245" s="138"/>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row>
    <row r="246" spans="1:28" s="3" customFormat="1" ht="11.25" customHeight="1">
      <c r="A246" s="138"/>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row>
    <row r="247" spans="1:28" s="3" customFormat="1" ht="11.25" customHeight="1">
      <c r="A247" s="138"/>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row>
    <row r="248" spans="1:28" s="3" customFormat="1" ht="11.25" customHeight="1">
      <c r="A248" s="138"/>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row>
    <row r="249" spans="1:28" s="3" customFormat="1" ht="11.25" customHeight="1">
      <c r="A249" s="138"/>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row>
    <row r="250" spans="1:28" s="3" customFormat="1" ht="11.25" customHeight="1">
      <c r="A250" s="138"/>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row>
    <row r="251" spans="1:28" s="3" customFormat="1" ht="11.25" customHeight="1">
      <c r="A251" s="138"/>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row>
    <row r="252" spans="1:28" s="3" customFormat="1" ht="11.25" customHeight="1">
      <c r="A252" s="138"/>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row>
    <row r="253" spans="1:28" s="3" customFormat="1" ht="11.25" customHeight="1">
      <c r="A253" s="138"/>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row>
    <row r="254" spans="1:28" s="3" customFormat="1" ht="11.25" customHeight="1">
      <c r="A254" s="138"/>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row>
    <row r="255" spans="1:28" s="3" customFormat="1" ht="11.25" customHeight="1">
      <c r="A255" s="138"/>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row>
    <row r="256" spans="1:28" s="3" customFormat="1" ht="11.25" customHeight="1">
      <c r="A256" s="138"/>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row>
    <row r="257" spans="1:28" s="3" customFormat="1" ht="11.25" customHeight="1">
      <c r="A257" s="138"/>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row>
    <row r="258" spans="1:28" s="3" customFormat="1" ht="11.25" customHeight="1">
      <c r="A258" s="138"/>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row>
    <row r="259" spans="1:28" s="3" customFormat="1" ht="11.25" customHeight="1">
      <c r="A259" s="138"/>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row>
    <row r="260" spans="1:28" s="3" customFormat="1" ht="11.25" customHeight="1">
      <c r="A260" s="138"/>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row>
    <row r="261" spans="1:28" s="3" customFormat="1" ht="11.25" customHeight="1">
      <c r="A261" s="138"/>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row>
    <row r="262" spans="1:28" s="3" customFormat="1" ht="11.25" customHeight="1">
      <c r="A262" s="138"/>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row>
    <row r="263" spans="1:28" s="3" customFormat="1" ht="11.25" customHeight="1">
      <c r="A263" s="138"/>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row>
    <row r="264" spans="1:28" s="3" customFormat="1" ht="11.25" customHeight="1">
      <c r="A264" s="138"/>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row>
    <row r="265" spans="1:28" s="3" customFormat="1" ht="11.25" customHeight="1">
      <c r="A265" s="138"/>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row>
    <row r="266" spans="1:28" s="3" customFormat="1" ht="11.25" customHeight="1">
      <c r="A266" s="138"/>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row>
    <row r="267" spans="1:28" s="3" customFormat="1" ht="11.25" customHeight="1">
      <c r="A267" s="138"/>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row>
    <row r="268" spans="1:28" s="3" customFormat="1" ht="11.25" customHeight="1">
      <c r="A268" s="138"/>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row>
    <row r="269" spans="1:28" s="3" customFormat="1" ht="11.25" customHeight="1">
      <c r="A269" s="138"/>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row>
    <row r="270" spans="1:28" s="3" customFormat="1" ht="11.25" customHeight="1">
      <c r="A270" s="138"/>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row>
    <row r="271" spans="1:28" s="3" customFormat="1" ht="11.25" customHeight="1">
      <c r="A271" s="138"/>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row>
    <row r="272" spans="1:28" s="3" customFormat="1" ht="11.25" customHeight="1">
      <c r="A272" s="138"/>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row>
    <row r="273" spans="1:28" s="3" customFormat="1" ht="11.25" customHeight="1">
      <c r="A273" s="138"/>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row>
    <row r="274" spans="1:28" s="3" customFormat="1" ht="11.25" customHeight="1">
      <c r="A274" s="138"/>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row>
    <row r="275" spans="1:28" s="3" customFormat="1" ht="11.25" customHeight="1">
      <c r="A275" s="138"/>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row>
    <row r="276" spans="1:28" s="3" customFormat="1" ht="11.25" customHeight="1">
      <c r="A276" s="138"/>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row>
    <row r="277" spans="1:28" s="3" customFormat="1" ht="11.25" customHeight="1">
      <c r="A277" s="138"/>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row>
    <row r="278" spans="1:28" s="3" customFormat="1" ht="11.25" customHeight="1">
      <c r="A278" s="138"/>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row>
    <row r="279" spans="1:28" s="3" customFormat="1" ht="11.25" customHeight="1">
      <c r="A279" s="138"/>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row>
    <row r="280" spans="1:28" s="3" customFormat="1" ht="11.25" customHeight="1">
      <c r="A280" s="138"/>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row>
    <row r="281" spans="1:28" s="3" customFormat="1" ht="11.25" customHeight="1">
      <c r="A281" s="138"/>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row>
    <row r="282" spans="1:28" s="3" customFormat="1" ht="11.25" customHeight="1">
      <c r="A282" s="138"/>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row>
    <row r="283" spans="1:28" s="3" customFormat="1" ht="11.25" customHeight="1">
      <c r="A283" s="138"/>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row>
    <row r="284" spans="1:28" s="3" customFormat="1" ht="11.25" customHeight="1">
      <c r="A284" s="138"/>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row>
    <row r="285" spans="1:28" s="3" customFormat="1" ht="11.25" customHeight="1">
      <c r="A285" s="138"/>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row>
    <row r="286" spans="1:28" s="3" customFormat="1" ht="11.25" customHeight="1">
      <c r="A286" s="138"/>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row>
    <row r="287" spans="1:28" s="3" customFormat="1" ht="11.25" customHeight="1">
      <c r="A287" s="138"/>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row>
    <row r="288" spans="1:28" s="3" customFormat="1" ht="11.25" customHeight="1">
      <c r="A288" s="138"/>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row>
    <row r="289" spans="1:28" s="3" customFormat="1" ht="11.25" customHeight="1">
      <c r="A289" s="138"/>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row>
    <row r="290" spans="1:28" s="3" customFormat="1" ht="11.25" customHeight="1">
      <c r="A290" s="138"/>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row>
    <row r="291" spans="1:28" s="3" customFormat="1" ht="11.25" customHeight="1">
      <c r="A291" s="138"/>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row>
    <row r="292" spans="1:28" s="3" customFormat="1" ht="11.25" customHeight="1">
      <c r="A292" s="138"/>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row>
    <row r="293" spans="1:28" s="3" customFormat="1" ht="11.25" customHeight="1">
      <c r="A293" s="138"/>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row>
    <row r="294" spans="1:28" s="3" customFormat="1" ht="11.25" customHeight="1">
      <c r="A294" s="138"/>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row>
    <row r="295" spans="1:28" s="3" customFormat="1" ht="11.25" customHeight="1">
      <c r="A295" s="138"/>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row>
    <row r="296" spans="1:28" s="3" customFormat="1" ht="11.25" customHeight="1">
      <c r="A296" s="138"/>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row>
    <row r="297" spans="1:28" s="3" customFormat="1" ht="11.25" customHeight="1">
      <c r="A297" s="138"/>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row>
    <row r="298" spans="1:28" s="3" customFormat="1" ht="11.25" customHeight="1">
      <c r="A298" s="138"/>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row>
    <row r="299" spans="1:28" s="3" customFormat="1" ht="11.25" customHeight="1">
      <c r="A299" s="138"/>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row>
    <row r="300" spans="1:28" s="3" customFormat="1" ht="11.25" customHeight="1">
      <c r="A300" s="138"/>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row>
    <row r="301" spans="1:28" s="3" customFormat="1" ht="11.25" customHeight="1">
      <c r="A301" s="138"/>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row>
    <row r="302" spans="1:28" s="3" customFormat="1" ht="11.25" customHeight="1">
      <c r="A302" s="138"/>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row>
    <row r="303" spans="1:28" s="3" customFormat="1" ht="11.25" customHeight="1">
      <c r="A303" s="138"/>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row>
    <row r="304" spans="1:28" s="3" customFormat="1" ht="11.25" customHeight="1">
      <c r="A304" s="138"/>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row>
    <row r="305" spans="1:28" s="3" customFormat="1" ht="11.25" customHeight="1">
      <c r="A305" s="138"/>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row>
    <row r="306" spans="1:28" s="3" customFormat="1" ht="11.25" customHeight="1">
      <c r="A306" s="138"/>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row>
    <row r="307" spans="1:28" s="3" customFormat="1" ht="11.25" customHeight="1">
      <c r="A307" s="138"/>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row>
    <row r="308" spans="1:28" s="3" customFormat="1" ht="11.25" customHeight="1">
      <c r="A308" s="138"/>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row>
    <row r="309" spans="1:28" s="3" customFormat="1" ht="11.25" customHeight="1">
      <c r="A309" s="138"/>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row>
    <row r="310" spans="1:28" s="3" customFormat="1" ht="11.25" customHeight="1">
      <c r="A310" s="138"/>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row>
    <row r="311" spans="1:28" s="3" customFormat="1" ht="11.25" customHeight="1">
      <c r="A311" s="138"/>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row>
    <row r="312" spans="1:28" s="3" customFormat="1" ht="11.25" customHeight="1">
      <c r="A312" s="138"/>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row>
    <row r="313" spans="1:28" s="3" customFormat="1" ht="11.25" customHeight="1">
      <c r="A313" s="138"/>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row>
    <row r="314" spans="1:28" s="3" customFormat="1" ht="11.25" customHeight="1">
      <c r="A314" s="138"/>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row>
    <row r="315" spans="1:28" s="3" customFormat="1" ht="11.25" customHeight="1">
      <c r="A315" s="138"/>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row>
    <row r="316" spans="1:28" s="3" customFormat="1" ht="11.25" customHeight="1">
      <c r="A316" s="138"/>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row>
    <row r="317" spans="1:28" s="3" customFormat="1" ht="11.25" customHeight="1">
      <c r="A317" s="138"/>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row>
    <row r="318" spans="1:28" s="3" customFormat="1" ht="11.25" customHeight="1">
      <c r="A318" s="138"/>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row>
    <row r="319" spans="1:28" s="3" customFormat="1" ht="11.25" customHeight="1">
      <c r="A319" s="138"/>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row>
    <row r="320" spans="1:28" s="3" customFormat="1" ht="11.25" customHeight="1">
      <c r="A320" s="138"/>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row>
    <row r="321" spans="1:28" s="3" customFormat="1" ht="11.25" customHeight="1">
      <c r="A321" s="138"/>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row>
    <row r="322" spans="1:28" s="3" customFormat="1" ht="11.25" customHeight="1">
      <c r="A322" s="138"/>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row>
    <row r="323" spans="1:28" s="3" customFormat="1" ht="11.25" customHeight="1">
      <c r="A323" s="138"/>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row>
    <row r="324" spans="1:28" s="3" customFormat="1" ht="11.25" customHeight="1">
      <c r="A324" s="138"/>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row>
    <row r="325" spans="1:28" s="3" customFormat="1" ht="11.25" customHeight="1">
      <c r="A325" s="138"/>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row>
    <row r="326" spans="1:28" s="3" customFormat="1" ht="11.25" customHeight="1">
      <c r="A326" s="138"/>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row>
    <row r="327" spans="1:28" s="3" customFormat="1" ht="11.25" customHeight="1">
      <c r="A327" s="138"/>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row>
    <row r="328" spans="1:28" s="3" customFormat="1" ht="11.25" customHeight="1">
      <c r="A328" s="138"/>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row>
    <row r="329" spans="1:28" s="3" customFormat="1" ht="11.25" customHeight="1">
      <c r="A329" s="138"/>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row>
    <row r="330" spans="1:28" s="3" customFormat="1" ht="11.25" customHeight="1">
      <c r="A330" s="138"/>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row>
    <row r="331" spans="1:28" s="3" customFormat="1" ht="11.25" customHeight="1">
      <c r="A331" s="138"/>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row>
    <row r="332" spans="1:28" s="3" customFormat="1" ht="11.25" customHeight="1">
      <c r="A332" s="138"/>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row>
    <row r="333" spans="1:28" s="3" customFormat="1" ht="11.25" customHeight="1">
      <c r="A333" s="138"/>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row>
    <row r="334" spans="1:28" s="3" customFormat="1" ht="11.25" customHeight="1">
      <c r="A334" s="138"/>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row>
    <row r="335" spans="1:28" s="3" customFormat="1" ht="11.25" customHeight="1">
      <c r="A335" s="138"/>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row>
    <row r="336" spans="1:28" s="3" customFormat="1" ht="11.25" customHeight="1">
      <c r="A336" s="138"/>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row>
    <row r="337" spans="1:28" s="3" customFormat="1" ht="11.25" customHeight="1">
      <c r="A337" s="138"/>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row>
    <row r="338" spans="1:28" s="3" customFormat="1" ht="11.25" customHeight="1">
      <c r="A338" s="138"/>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row>
    <row r="339" spans="1:28" s="3" customFormat="1" ht="11.25" customHeight="1">
      <c r="A339" s="138"/>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row>
    <row r="340" spans="1:28" s="3" customFormat="1" ht="11.25" customHeight="1">
      <c r="A340" s="138"/>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row>
    <row r="341" spans="1:28" s="3" customFormat="1" ht="11.25" customHeight="1">
      <c r="A341" s="138"/>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row>
    <row r="342" spans="1:28" s="3" customFormat="1" ht="11.25" customHeight="1">
      <c r="A342" s="138"/>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row>
    <row r="343" spans="1:28" s="3" customFormat="1" ht="11.25" customHeight="1">
      <c r="A343" s="138"/>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row>
    <row r="344" spans="1:28" s="3" customFormat="1" ht="11.25" customHeight="1">
      <c r="A344" s="138"/>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row>
    <row r="345" spans="1:28" s="3" customFormat="1" ht="11.25" customHeight="1">
      <c r="A345" s="138"/>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row>
    <row r="346" spans="1:28" s="3" customFormat="1" ht="11.25" customHeight="1">
      <c r="A346" s="138"/>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row>
    <row r="347" spans="1:28" s="3" customFormat="1" ht="11.25" customHeight="1">
      <c r="A347" s="138"/>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row>
    <row r="348" spans="1:28" s="3" customFormat="1" ht="11.25" customHeight="1">
      <c r="A348" s="138"/>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row>
    <row r="349" spans="1:28" s="3" customFormat="1" ht="11.25" customHeight="1">
      <c r="A349" s="138"/>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row>
    <row r="350" spans="1:28" s="3" customFormat="1" ht="11.25" customHeight="1">
      <c r="A350" s="138"/>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row>
    <row r="351" spans="1:28" s="3" customFormat="1" ht="11.25" customHeight="1">
      <c r="A351" s="138"/>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row>
    <row r="352" spans="1:28" s="3" customFormat="1" ht="11.25" customHeight="1">
      <c r="A352" s="138"/>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row>
    <row r="353" spans="1:28" s="3" customFormat="1" ht="11.25" customHeight="1">
      <c r="A353" s="138"/>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row>
    <row r="354" spans="1:28" s="3" customFormat="1" ht="11.25" customHeight="1">
      <c r="A354" s="138"/>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row>
    <row r="355" spans="1:28" s="3" customFormat="1" ht="11.25" customHeight="1">
      <c r="A355" s="138"/>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row>
    <row r="356" spans="1:28" s="3" customFormat="1" ht="11.25" customHeight="1">
      <c r="A356" s="138"/>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row>
    <row r="357" spans="1:28" s="3" customFormat="1" ht="11.25" customHeight="1">
      <c r="A357" s="138"/>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row>
    <row r="358" spans="1:28" s="3" customFormat="1" ht="11.25" customHeight="1">
      <c r="A358" s="138"/>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row>
    <row r="359" spans="1:28" s="3" customFormat="1" ht="11.25" customHeight="1">
      <c r="A359" s="138"/>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row>
    <row r="360" spans="1:28" s="3" customFormat="1" ht="11.25" customHeight="1">
      <c r="A360" s="138"/>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row>
    <row r="361" spans="1:28" s="3" customFormat="1" ht="11.25" customHeight="1">
      <c r="A361" s="138"/>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row>
    <row r="362" spans="1:28" s="3" customFormat="1" ht="11.25" customHeight="1">
      <c r="A362" s="138"/>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row>
    <row r="363" spans="1:28" s="3" customFormat="1" ht="11.25" customHeight="1">
      <c r="A363" s="138"/>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row>
    <row r="364" spans="1:28" s="3" customFormat="1" ht="11.25" customHeight="1">
      <c r="A364" s="138"/>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row>
    <row r="365" spans="1:28" s="3" customFormat="1" ht="11.25" customHeight="1">
      <c r="A365" s="138"/>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39"/>
    </row>
    <row r="366" spans="1:28" s="3" customFormat="1" ht="11.25" customHeight="1">
      <c r="A366" s="138"/>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39"/>
    </row>
    <row r="367" spans="1:28" s="3" customFormat="1" ht="11.25" customHeight="1">
      <c r="A367" s="138"/>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row>
    <row r="368" spans="1:28" s="3" customFormat="1" ht="11.25" customHeight="1">
      <c r="A368" s="138"/>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row>
    <row r="369" spans="1:28" s="3" customFormat="1" ht="11.25" customHeight="1">
      <c r="A369" s="138"/>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row>
    <row r="370" spans="1:28" s="3" customFormat="1" ht="11.25" customHeight="1">
      <c r="A370" s="138"/>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row>
    <row r="371" spans="1:28" s="3" customFormat="1" ht="11.25" customHeight="1">
      <c r="A371" s="138"/>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row>
    <row r="372" spans="1:28" s="3" customFormat="1" ht="11.25" customHeight="1">
      <c r="A372" s="138"/>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row>
    <row r="373" spans="1:28" s="3" customFormat="1" ht="11.25" customHeight="1">
      <c r="A373" s="138"/>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row>
    <row r="374" spans="1:28" s="3" customFormat="1" ht="11.25" customHeight="1">
      <c r="A374" s="138"/>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row>
    <row r="375" spans="1:28" s="3" customFormat="1" ht="11.25" customHeight="1">
      <c r="A375" s="138"/>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row>
    <row r="376" spans="1:28" s="3" customFormat="1" ht="11.25" customHeight="1">
      <c r="A376" s="138"/>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row>
    <row r="377" spans="1:28" s="3" customFormat="1" ht="11.25" customHeight="1">
      <c r="A377" s="138"/>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row>
    <row r="378" spans="1:28" s="3" customFormat="1" ht="11.25" customHeight="1">
      <c r="A378" s="138"/>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row>
    <row r="379" spans="1:28" s="3" customFormat="1" ht="11.25" customHeight="1">
      <c r="A379" s="138"/>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row>
    <row r="380" spans="1:28" s="3" customFormat="1" ht="11.25" customHeight="1">
      <c r="A380" s="138"/>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row>
    <row r="381" spans="1:28" s="3" customFormat="1" ht="11.25" customHeight="1">
      <c r="A381" s="138"/>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row>
    <row r="382" spans="1:28" s="3" customFormat="1" ht="11.25" customHeight="1">
      <c r="A382" s="138"/>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row>
    <row r="383" spans="1:28" s="3" customFormat="1" ht="11.25" customHeight="1">
      <c r="A383" s="138"/>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row>
    <row r="384" spans="1:28" s="3" customFormat="1" ht="11.25" customHeight="1">
      <c r="A384" s="138"/>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row>
    <row r="385" spans="1:28" s="3" customFormat="1" ht="11.25" customHeight="1">
      <c r="A385" s="138"/>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row>
    <row r="386" spans="1:28" s="3" customFormat="1" ht="11.25" customHeight="1">
      <c r="A386" s="138"/>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row>
    <row r="387" spans="1:28" s="3" customFormat="1" ht="11.25" customHeight="1">
      <c r="A387" s="138"/>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row>
    <row r="388" spans="1:28" s="3" customFormat="1" ht="11.25" customHeight="1">
      <c r="A388" s="138"/>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row>
    <row r="389" spans="1:28" s="3" customFormat="1" ht="11.25" customHeight="1">
      <c r="A389" s="138"/>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row>
    <row r="390" spans="1:28" s="3" customFormat="1" ht="11.25" customHeight="1">
      <c r="A390" s="138"/>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row>
    <row r="391" spans="1:28" s="3" customFormat="1" ht="11.25" customHeight="1">
      <c r="A391" s="138"/>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row>
    <row r="392" spans="1:28" s="3" customFormat="1" ht="11.25" customHeight="1">
      <c r="A392" s="138"/>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row>
    <row r="393" spans="1:28" s="3" customFormat="1" ht="11.25" customHeight="1">
      <c r="A393" s="138"/>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row>
    <row r="394" spans="1:28" s="3" customFormat="1" ht="11.25" customHeight="1">
      <c r="A394" s="138"/>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row>
    <row r="395" spans="1:28" s="3" customFormat="1" ht="11.25" customHeight="1">
      <c r="A395" s="138"/>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row>
    <row r="396" spans="1:28" s="3" customFormat="1" ht="11.25" customHeight="1">
      <c r="A396" s="138"/>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row>
    <row r="397" spans="1:28" s="3" customFormat="1" ht="11.25" customHeight="1">
      <c r="A397" s="138"/>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c r="AA397" s="139"/>
      <c r="AB397" s="139"/>
    </row>
    <row r="398" spans="1:28" s="3" customFormat="1" ht="11.25" customHeight="1">
      <c r="A398" s="138"/>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c r="AA398" s="139"/>
      <c r="AB398" s="139"/>
    </row>
    <row r="399" spans="1:28" s="3" customFormat="1" ht="11.25" customHeight="1">
      <c r="A399" s="138"/>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c r="AA399" s="139"/>
      <c r="AB399" s="139"/>
    </row>
    <row r="400" spans="1:28" s="3" customFormat="1" ht="11.25" customHeight="1">
      <c r="A400" s="138"/>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39"/>
    </row>
    <row r="401" spans="1:28" s="3" customFormat="1" ht="11.25" customHeight="1">
      <c r="A401" s="138"/>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row>
    <row r="402" spans="1:28" s="3" customFormat="1" ht="11.25" customHeight="1">
      <c r="A402" s="138"/>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row>
    <row r="403" spans="1:28" s="3" customFormat="1" ht="11.25" customHeight="1">
      <c r="A403" s="138"/>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row>
    <row r="404" spans="1:28" s="3" customFormat="1" ht="11.25" customHeight="1">
      <c r="A404" s="138"/>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row>
    <row r="405" spans="1:28" s="3" customFormat="1" ht="11.25" customHeight="1">
      <c r="A405" s="138"/>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row>
    <row r="406" spans="1:28" s="3" customFormat="1" ht="11.25" customHeight="1">
      <c r="A406" s="138"/>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row>
    <row r="407" spans="1:28" s="3" customFormat="1" ht="11.25" customHeight="1">
      <c r="A407" s="138"/>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row>
    <row r="408" spans="1:28" s="3" customFormat="1" ht="11.25" customHeight="1">
      <c r="A408" s="138"/>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row>
    <row r="409" spans="1:28" s="3" customFormat="1" ht="11.25" customHeight="1">
      <c r="A409" s="138"/>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row>
    <row r="410" spans="1:28" s="3" customFormat="1" ht="11.25" customHeight="1">
      <c r="A410" s="138"/>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row>
    <row r="411" spans="1:28" s="3" customFormat="1" ht="11.25" customHeight="1">
      <c r="A411" s="138"/>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row>
    <row r="412" spans="1:28" s="3" customFormat="1" ht="11.25" customHeight="1">
      <c r="A412" s="138"/>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row>
    <row r="413" spans="1:28" s="3" customFormat="1" ht="11.25" customHeight="1">
      <c r="A413" s="138"/>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row>
    <row r="414" spans="1:28" s="3" customFormat="1" ht="11.25" customHeight="1">
      <c r="A414" s="138"/>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row>
    <row r="415" spans="1:28" s="3" customFormat="1" ht="11.25" customHeight="1">
      <c r="A415" s="138"/>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row>
    <row r="416" spans="1:28" s="3" customFormat="1" ht="11.25" customHeight="1">
      <c r="A416" s="138"/>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row>
    <row r="417" spans="1:28" s="3" customFormat="1" ht="11.25" customHeight="1">
      <c r="A417" s="138"/>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row>
    <row r="418" spans="1:28" s="3" customFormat="1" ht="11.25" customHeight="1">
      <c r="A418" s="138"/>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row>
    <row r="419" spans="1:28" s="3" customFormat="1" ht="11.25" customHeight="1">
      <c r="A419" s="138"/>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row>
    <row r="420" spans="1:28" s="3" customFormat="1" ht="11.25" customHeight="1">
      <c r="A420" s="138"/>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row>
    <row r="421" spans="1:28" s="3" customFormat="1" ht="11.25" customHeight="1">
      <c r="A421" s="138"/>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row>
    <row r="422" spans="1:28" s="3" customFormat="1" ht="11.25" customHeight="1">
      <c r="A422" s="138"/>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row>
    <row r="423" spans="1:28" s="3" customFormat="1" ht="11.25" customHeight="1">
      <c r="A423" s="138"/>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row>
    <row r="424" spans="1:28" s="3" customFormat="1" ht="11.25" customHeight="1">
      <c r="A424" s="138"/>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row>
    <row r="425" spans="1:28" s="3" customFormat="1" ht="11.25" customHeight="1">
      <c r="A425" s="138"/>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row>
    <row r="426" spans="1:28" s="3" customFormat="1" ht="11.25" customHeight="1">
      <c r="A426" s="138"/>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row>
    <row r="427" spans="1:28" s="3" customFormat="1" ht="11.25" customHeight="1">
      <c r="A427" s="138"/>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row>
    <row r="428" spans="1:28" s="3" customFormat="1" ht="11.25" customHeight="1">
      <c r="A428" s="138"/>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row>
    <row r="429" spans="1:28" s="3" customFormat="1" ht="11.25" customHeight="1">
      <c r="A429" s="138"/>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row>
    <row r="430" spans="1:28" s="3" customFormat="1" ht="11.25" customHeight="1">
      <c r="A430" s="138"/>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row>
    <row r="431" spans="1:28" s="3" customFormat="1" ht="11.25" customHeight="1">
      <c r="A431" s="138"/>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c r="AA431" s="139"/>
      <c r="AB431" s="139"/>
    </row>
    <row r="432" spans="1:28" s="3" customFormat="1" ht="11.25" customHeight="1">
      <c r="A432" s="138"/>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c r="AA432" s="139"/>
      <c r="AB432" s="139"/>
    </row>
    <row r="433" spans="1:28" s="3" customFormat="1">
      <c r="A433" s="140"/>
      <c r="B433" s="141"/>
      <c r="C433" s="141"/>
      <c r="D433" s="141"/>
      <c r="E433" s="141"/>
      <c r="F433" s="141"/>
      <c r="G433" s="141"/>
      <c r="H433" s="142"/>
      <c r="I433" s="142"/>
      <c r="J433" s="142"/>
      <c r="K433" s="142"/>
      <c r="L433" s="142"/>
      <c r="M433" s="142"/>
      <c r="N433" s="142"/>
      <c r="O433" s="141"/>
      <c r="P433" s="141"/>
      <c r="Q433" s="141"/>
      <c r="R433" s="141"/>
      <c r="S433" s="141"/>
      <c r="T433" s="141"/>
      <c r="U433" s="141"/>
      <c r="V433" s="141"/>
      <c r="W433" s="141"/>
      <c r="X433" s="141"/>
      <c r="Y433" s="141"/>
      <c r="Z433" s="141"/>
      <c r="AA433" s="141"/>
      <c r="AB433" s="143"/>
    </row>
    <row r="434" spans="1:28" s="3" customFormat="1">
      <c r="A434" s="140"/>
      <c r="B434" s="141"/>
      <c r="C434" s="141"/>
      <c r="D434" s="141"/>
      <c r="E434" s="141"/>
      <c r="F434" s="141"/>
      <c r="G434" s="141"/>
      <c r="H434" s="142"/>
      <c r="I434" s="142"/>
      <c r="J434" s="142"/>
      <c r="K434" s="142"/>
      <c r="L434" s="142"/>
      <c r="M434" s="142"/>
      <c r="N434" s="142"/>
      <c r="O434" s="141"/>
      <c r="P434" s="141"/>
      <c r="Q434" s="141"/>
      <c r="R434" s="141"/>
      <c r="S434" s="141"/>
      <c r="T434" s="141"/>
      <c r="U434" s="141"/>
      <c r="V434" s="141"/>
      <c r="W434" s="141"/>
      <c r="X434" s="141"/>
      <c r="Y434" s="141"/>
      <c r="Z434" s="141"/>
      <c r="AA434" s="141"/>
      <c r="AB434" s="143"/>
    </row>
    <row r="435" spans="1:28" s="3" customFormat="1">
      <c r="A435" s="140"/>
      <c r="B435" s="141"/>
      <c r="C435" s="141"/>
      <c r="D435" s="141"/>
      <c r="E435" s="141"/>
      <c r="F435" s="141"/>
      <c r="G435" s="141"/>
      <c r="H435" s="142"/>
      <c r="I435" s="142"/>
      <c r="J435" s="142"/>
      <c r="K435" s="142"/>
      <c r="L435" s="142"/>
      <c r="M435" s="142"/>
      <c r="N435" s="142"/>
      <c r="O435" s="141"/>
      <c r="P435" s="141"/>
      <c r="Q435" s="141"/>
      <c r="R435" s="141"/>
      <c r="S435" s="141"/>
      <c r="T435" s="141"/>
      <c r="U435" s="141"/>
      <c r="V435" s="141"/>
      <c r="W435" s="141"/>
      <c r="X435" s="141"/>
      <c r="Y435" s="141"/>
      <c r="Z435" s="141"/>
      <c r="AA435" s="141"/>
      <c r="AB435" s="143"/>
    </row>
  </sheetData>
  <autoFilter ref="A5:AB147" xr:uid="{00000000-0009-0000-0000-000000000000}">
    <filterColumn colId="1">
      <colorFilter dxfId="0"/>
    </filterColumn>
  </autoFilter>
  <mergeCells count="139">
    <mergeCell ref="AB45:AB46"/>
    <mergeCell ref="AB67:AB70"/>
    <mergeCell ref="AB71:AB74"/>
    <mergeCell ref="AB77:AB79"/>
    <mergeCell ref="AB80:AB81"/>
    <mergeCell ref="AB32:AB38"/>
    <mergeCell ref="C82:C83"/>
    <mergeCell ref="B85:B91"/>
    <mergeCell ref="AA56:AA57"/>
    <mergeCell ref="A75:M75"/>
    <mergeCell ref="A76:M76"/>
    <mergeCell ref="B84:M84"/>
    <mergeCell ref="A55:M55"/>
    <mergeCell ref="AA82:AA83"/>
    <mergeCell ref="AA85:AA91"/>
    <mergeCell ref="C61:C64"/>
    <mergeCell ref="C65:C66"/>
    <mergeCell ref="C67:C70"/>
    <mergeCell ref="C71:C74"/>
    <mergeCell ref="C77:C79"/>
    <mergeCell ref="AB82:AB83"/>
    <mergeCell ref="A26:A44"/>
    <mergeCell ref="B39:B41"/>
    <mergeCell ref="B42:B44"/>
    <mergeCell ref="B65:B66"/>
    <mergeCell ref="A6:M6"/>
    <mergeCell ref="A7:M7"/>
    <mergeCell ref="A24:M24"/>
    <mergeCell ref="A25:M25"/>
    <mergeCell ref="A1:X1"/>
    <mergeCell ref="A2:X2"/>
    <mergeCell ref="AA9:AA11"/>
    <mergeCell ref="AB9:AB11"/>
    <mergeCell ref="AB12:AB17"/>
    <mergeCell ref="AB18:AB19"/>
    <mergeCell ref="B20:B23"/>
    <mergeCell ref="C20:C23"/>
    <mergeCell ref="A8:A23"/>
    <mergeCell ref="C9:C11"/>
    <mergeCell ref="B9:B11"/>
    <mergeCell ref="B12:B17"/>
    <mergeCell ref="C12:C17"/>
    <mergeCell ref="B18:B19"/>
    <mergeCell ref="C18:C19"/>
    <mergeCell ref="AA20:AA23"/>
    <mergeCell ref="AB20:AB23"/>
    <mergeCell ref="B26:B31"/>
    <mergeCell ref="A129:M129"/>
    <mergeCell ref="A115:A128"/>
    <mergeCell ref="A77:A102"/>
    <mergeCell ref="A107:A112"/>
    <mergeCell ref="B107:B112"/>
    <mergeCell ref="C107:C112"/>
    <mergeCell ref="A56:A70"/>
    <mergeCell ref="A105:M105"/>
    <mergeCell ref="A106:M106"/>
    <mergeCell ref="A113:M113"/>
    <mergeCell ref="A114:M114"/>
    <mergeCell ref="B92:B99"/>
    <mergeCell ref="C92:C99"/>
    <mergeCell ref="B100:B102"/>
    <mergeCell ref="A48:A53"/>
    <mergeCell ref="B124:B128"/>
    <mergeCell ref="C124:C128"/>
    <mergeCell ref="B61:B64"/>
    <mergeCell ref="A54:M54"/>
    <mergeCell ref="B103:B104"/>
    <mergeCell ref="C103:C104"/>
    <mergeCell ref="B45:B46"/>
    <mergeCell ref="C45:C46"/>
    <mergeCell ref="B115:B119"/>
    <mergeCell ref="C115:C119"/>
    <mergeCell ref="B120:B123"/>
    <mergeCell ref="B131:B136"/>
    <mergeCell ref="C131:C136"/>
    <mergeCell ref="C137:C141"/>
    <mergeCell ref="C142:C147"/>
    <mergeCell ref="B137:B141"/>
    <mergeCell ref="C120:C123"/>
    <mergeCell ref="B142:B147"/>
    <mergeCell ref="A130:M130"/>
    <mergeCell ref="A131:A147"/>
    <mergeCell ref="B67:B70"/>
    <mergeCell ref="B71:B74"/>
    <mergeCell ref="B80:B81"/>
    <mergeCell ref="C80:C81"/>
    <mergeCell ref="B82:B83"/>
    <mergeCell ref="B77:B79"/>
    <mergeCell ref="D101:D102"/>
    <mergeCell ref="AA92:AA99"/>
    <mergeCell ref="AA100:AA102"/>
    <mergeCell ref="AA67:AA70"/>
    <mergeCell ref="AA71:AA74"/>
    <mergeCell ref="AA77:AA79"/>
    <mergeCell ref="C85:C91"/>
    <mergeCell ref="C100:C102"/>
    <mergeCell ref="AB142:AB147"/>
    <mergeCell ref="AA120:AA123"/>
    <mergeCell ref="AA80:AA81"/>
    <mergeCell ref="AB85:AB91"/>
    <mergeCell ref="R100:R102"/>
    <mergeCell ref="AB124:AB128"/>
    <mergeCell ref="AB131:AB136"/>
    <mergeCell ref="AB92:AB99"/>
    <mergeCell ref="AB100:AB102"/>
    <mergeCell ref="AB137:AB141"/>
    <mergeCell ref="AA107:AA112"/>
    <mergeCell ref="AB107:AB112"/>
    <mergeCell ref="AA115:AA119"/>
    <mergeCell ref="AB115:AB119"/>
    <mergeCell ref="AB120:AB123"/>
    <mergeCell ref="AA124:AA128"/>
    <mergeCell ref="AA131:AA136"/>
    <mergeCell ref="AA137:AA141"/>
    <mergeCell ref="AA142:AA147"/>
    <mergeCell ref="AA65:AA66"/>
    <mergeCell ref="AB65:AB66"/>
    <mergeCell ref="C26:C31"/>
    <mergeCell ref="B32:B38"/>
    <mergeCell ref="C32:C38"/>
    <mergeCell ref="C39:C41"/>
    <mergeCell ref="C42:C44"/>
    <mergeCell ref="AA42:AA44"/>
    <mergeCell ref="AB56:AB60"/>
    <mergeCell ref="B56:B60"/>
    <mergeCell ref="C56:C60"/>
    <mergeCell ref="AA26:AA31"/>
    <mergeCell ref="AB26:AB31"/>
    <mergeCell ref="AA32:AA38"/>
    <mergeCell ref="AA39:AA41"/>
    <mergeCell ref="AB39:AB41"/>
    <mergeCell ref="AB42:AB44"/>
    <mergeCell ref="AA61:AA64"/>
    <mergeCell ref="AB61:AB64"/>
    <mergeCell ref="B48:B53"/>
    <mergeCell ref="C48:C53"/>
    <mergeCell ref="AA48:AA53"/>
    <mergeCell ref="AB48:AB53"/>
    <mergeCell ref="A47:M47"/>
  </mergeCell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B257-421C-4EDA-8DED-AA30D798C223}">
  <dimension ref="A1:X1047832"/>
  <sheetViews>
    <sheetView topLeftCell="I1" zoomScale="115" zoomScaleNormal="115" workbookViewId="0">
      <selection activeCell="N35" sqref="N35"/>
    </sheetView>
  </sheetViews>
  <sheetFormatPr baseColWidth="10" defaultColWidth="10.85546875" defaultRowHeight="15"/>
  <cols>
    <col min="1" max="1" width="19.5703125" style="13" customWidth="1"/>
    <col min="2" max="2" width="13.85546875" style="41" customWidth="1"/>
    <col min="3" max="3" width="13.140625" style="41" customWidth="1"/>
    <col min="4" max="4" width="12.7109375" style="41" customWidth="1"/>
    <col min="5" max="5" width="12.140625" style="41" customWidth="1"/>
    <col min="6" max="6" width="12" style="41" customWidth="1"/>
    <col min="7" max="7" width="13.7109375" style="42" customWidth="1"/>
    <col min="8" max="8" width="13.42578125" style="42" customWidth="1"/>
    <col min="9" max="9" width="11" style="13" customWidth="1"/>
    <col min="10" max="10" width="14.28515625" style="41" customWidth="1"/>
    <col min="11" max="11" width="13.5703125" style="41" customWidth="1"/>
    <col min="12" max="12" width="13" style="41" customWidth="1"/>
    <col min="13" max="13" width="13.28515625" style="41" customWidth="1"/>
    <col min="14" max="14" width="13.5703125" style="41" customWidth="1"/>
    <col min="15" max="15" width="13.42578125" style="42" customWidth="1"/>
    <col min="16" max="16" width="12.85546875" style="42" customWidth="1"/>
    <col min="17" max="17" width="21.42578125" style="13" customWidth="1"/>
    <col min="18" max="18" width="11.5703125" style="43" customWidth="1"/>
    <col min="19" max="19" width="12.5703125" style="43" customWidth="1"/>
    <col min="20" max="20" width="12.28515625" style="43" customWidth="1"/>
    <col min="21" max="21" width="12.140625" style="43" customWidth="1"/>
    <col min="22" max="22" width="18.5703125" style="13" customWidth="1"/>
    <col min="23" max="23" width="14.140625" style="42" customWidth="1"/>
    <col min="24" max="24" width="14.28515625" style="42" customWidth="1"/>
    <col min="25" max="16384" width="10.85546875" style="13"/>
  </cols>
  <sheetData>
    <row r="1" spans="1:24" ht="30.75" customHeight="1">
      <c r="A1" s="393" t="s">
        <v>1045</v>
      </c>
      <c r="B1" s="393"/>
      <c r="C1" s="393"/>
      <c r="D1" s="393"/>
      <c r="E1" s="393"/>
      <c r="F1" s="393"/>
      <c r="G1" s="393"/>
      <c r="H1" s="393"/>
      <c r="I1" s="393"/>
      <c r="J1" s="393"/>
      <c r="K1" s="393"/>
      <c r="L1" s="393"/>
      <c r="M1" s="393"/>
      <c r="N1" s="393"/>
      <c r="O1" s="393"/>
      <c r="P1" s="393"/>
      <c r="Q1" s="393"/>
      <c r="R1" s="393"/>
      <c r="S1" s="393"/>
      <c r="T1" s="393"/>
      <c r="U1" s="393"/>
      <c r="V1" s="393"/>
      <c r="W1" s="393"/>
      <c r="X1" s="393"/>
    </row>
    <row r="2" spans="1:24" ht="39.75" customHeight="1">
      <c r="A2" s="394" t="s">
        <v>1046</v>
      </c>
      <c r="B2" s="394"/>
      <c r="C2" s="394"/>
      <c r="D2" s="394"/>
      <c r="E2" s="394"/>
      <c r="F2" s="394"/>
      <c r="G2" s="394"/>
      <c r="H2" s="394"/>
      <c r="I2" s="394"/>
      <c r="J2" s="394"/>
      <c r="K2" s="394"/>
      <c r="L2" s="394"/>
      <c r="M2" s="394"/>
      <c r="N2" s="394"/>
      <c r="O2" s="394"/>
      <c r="P2" s="394"/>
      <c r="Q2" s="394"/>
      <c r="R2" s="394"/>
      <c r="S2" s="394"/>
      <c r="T2" s="394"/>
      <c r="U2" s="394"/>
      <c r="V2" s="394"/>
      <c r="W2" s="394"/>
      <c r="X2" s="394"/>
    </row>
    <row r="3" spans="1:24">
      <c r="A3" s="441" t="s">
        <v>802</v>
      </c>
      <c r="B3" s="443" t="s">
        <v>524</v>
      </c>
      <c r="C3" s="443" t="s">
        <v>525</v>
      </c>
      <c r="D3" s="443" t="s">
        <v>526</v>
      </c>
      <c r="E3" s="443" t="s">
        <v>527</v>
      </c>
      <c r="F3" s="443" t="s">
        <v>803</v>
      </c>
      <c r="G3" s="438" t="s">
        <v>528</v>
      </c>
      <c r="H3" s="446" t="s">
        <v>529</v>
      </c>
      <c r="I3" s="441" t="s">
        <v>0</v>
      </c>
      <c r="J3" s="442" t="s">
        <v>524</v>
      </c>
      <c r="K3" s="442" t="s">
        <v>525</v>
      </c>
      <c r="L3" s="442" t="s">
        <v>526</v>
      </c>
      <c r="M3" s="442" t="s">
        <v>527</v>
      </c>
      <c r="N3" s="442" t="s">
        <v>530</v>
      </c>
      <c r="O3" s="438" t="s">
        <v>531</v>
      </c>
      <c r="P3" s="438" t="s">
        <v>532</v>
      </c>
      <c r="Q3" s="439" t="s">
        <v>1</v>
      </c>
      <c r="R3" s="440" t="s">
        <v>533</v>
      </c>
      <c r="S3" s="440" t="s">
        <v>534</v>
      </c>
      <c r="T3" s="440" t="s">
        <v>535</v>
      </c>
      <c r="U3" s="440" t="s">
        <v>536</v>
      </c>
      <c r="V3" s="447" t="s">
        <v>537</v>
      </c>
      <c r="W3" s="438" t="s">
        <v>538</v>
      </c>
      <c r="X3" s="438" t="s">
        <v>539</v>
      </c>
    </row>
    <row r="4" spans="1:24">
      <c r="A4" s="441"/>
      <c r="B4" s="444"/>
      <c r="C4" s="444"/>
      <c r="D4" s="444"/>
      <c r="E4" s="444"/>
      <c r="F4" s="444"/>
      <c r="G4" s="438"/>
      <c r="H4" s="446"/>
      <c r="I4" s="441"/>
      <c r="J4" s="442"/>
      <c r="K4" s="442"/>
      <c r="L4" s="442"/>
      <c r="M4" s="442"/>
      <c r="N4" s="442"/>
      <c r="O4" s="438"/>
      <c r="P4" s="438"/>
      <c r="Q4" s="439"/>
      <c r="R4" s="440"/>
      <c r="S4" s="440"/>
      <c r="T4" s="440"/>
      <c r="U4" s="440"/>
      <c r="V4" s="447"/>
      <c r="W4" s="438"/>
      <c r="X4" s="438"/>
    </row>
    <row r="5" spans="1:24">
      <c r="A5" s="441"/>
      <c r="B5" s="445"/>
      <c r="C5" s="445"/>
      <c r="D5" s="445"/>
      <c r="E5" s="445"/>
      <c r="F5" s="445"/>
      <c r="G5" s="438"/>
      <c r="H5" s="446"/>
      <c r="I5" s="441"/>
      <c r="J5" s="442"/>
      <c r="K5" s="442"/>
      <c r="L5" s="442"/>
      <c r="M5" s="442"/>
      <c r="N5" s="442"/>
      <c r="O5" s="438"/>
      <c r="P5" s="438"/>
      <c r="Q5" s="439"/>
      <c r="R5" s="440"/>
      <c r="S5" s="440"/>
      <c r="T5" s="440"/>
      <c r="U5" s="440"/>
      <c r="V5" s="447"/>
      <c r="W5" s="438"/>
      <c r="X5" s="438"/>
    </row>
    <row r="6" spans="1:24" s="14" customFormat="1" ht="22.5">
      <c r="A6" s="420" t="s">
        <v>540</v>
      </c>
      <c r="B6" s="410">
        <f>+R6+R7+R8+R9+R10</f>
        <v>1970</v>
      </c>
      <c r="C6" s="410">
        <f t="shared" ref="C6:F6" si="0">+S6+S7+S8+S9+S10</f>
        <v>2280</v>
      </c>
      <c r="D6" s="410">
        <f t="shared" si="0"/>
        <v>2400</v>
      </c>
      <c r="E6" s="410">
        <f t="shared" si="0"/>
        <v>2450</v>
      </c>
      <c r="F6" s="413">
        <f t="shared" si="0"/>
        <v>9100</v>
      </c>
      <c r="G6" s="416">
        <v>0.1</v>
      </c>
      <c r="H6" s="417" t="e">
        <f>+F6/$F$34</f>
        <v>#VALUE!</v>
      </c>
      <c r="I6" s="406">
        <v>3201</v>
      </c>
      <c r="J6" s="407">
        <f>+R6+R7+R8+R9+R10</f>
        <v>1970</v>
      </c>
      <c r="K6" s="407">
        <f>+S6+S7+S8+S9+S10</f>
        <v>2280</v>
      </c>
      <c r="L6" s="407">
        <f>+T6+T7+T8+T9+T10</f>
        <v>2400</v>
      </c>
      <c r="M6" s="407">
        <f>+U6+U7+U8+U9+U10</f>
        <v>2450</v>
      </c>
      <c r="N6" s="408">
        <f>+V6+V7+V8+V9+V10</f>
        <v>9100</v>
      </c>
      <c r="O6" s="405">
        <v>1</v>
      </c>
      <c r="P6" s="405">
        <f>+N6/$N$34</f>
        <v>0.13688842089428754</v>
      </c>
      <c r="Q6" s="15" t="s">
        <v>541</v>
      </c>
      <c r="R6" s="16">
        <f>+'[27]Ponderación % 2024 orig'!$J9</f>
        <v>200</v>
      </c>
      <c r="S6" s="16">
        <f>+'[27]Ponderación % 2025'!$G9</f>
        <v>200</v>
      </c>
      <c r="T6" s="16">
        <f>+'[27]Ponderación % 2026'!$G9</f>
        <v>250</v>
      </c>
      <c r="U6" s="16">
        <f>+'[27]Ponderación % 2027'!$G9</f>
        <v>250</v>
      </c>
      <c r="V6" s="17">
        <f>+U6+T6+S6+R6</f>
        <v>900</v>
      </c>
      <c r="W6" s="18">
        <v>0.15</v>
      </c>
      <c r="X6" s="19" t="e">
        <f t="shared" ref="X6:X34" si="1">+V6/$V$34</f>
        <v>#VALUE!</v>
      </c>
    </row>
    <row r="7" spans="1:24" s="14" customFormat="1" ht="33.75">
      <c r="A7" s="420"/>
      <c r="B7" s="411"/>
      <c r="C7" s="411"/>
      <c r="D7" s="411"/>
      <c r="E7" s="411"/>
      <c r="F7" s="414"/>
      <c r="G7" s="416"/>
      <c r="H7" s="417"/>
      <c r="I7" s="406"/>
      <c r="J7" s="407"/>
      <c r="K7" s="407"/>
      <c r="L7" s="407"/>
      <c r="M7" s="407"/>
      <c r="N7" s="408"/>
      <c r="O7" s="405"/>
      <c r="P7" s="405"/>
      <c r="Q7" s="15" t="s">
        <v>542</v>
      </c>
      <c r="R7" s="16">
        <f>+'[27]Ponderación % 2024 orig'!$J10</f>
        <v>200</v>
      </c>
      <c r="S7" s="16">
        <f>+'[27]Ponderación % 2025'!$G10</f>
        <v>200</v>
      </c>
      <c r="T7" s="16">
        <f>+'[27]Ponderación % 2026'!$G10</f>
        <v>250</v>
      </c>
      <c r="U7" s="16">
        <f>+'[27]Ponderación % 2027'!$G10</f>
        <v>300</v>
      </c>
      <c r="V7" s="17">
        <f t="shared" ref="V7:V33" si="2">+U7+T7+S7+R7</f>
        <v>950</v>
      </c>
      <c r="W7" s="18">
        <v>0.15</v>
      </c>
      <c r="X7" s="19" t="e">
        <f t="shared" si="1"/>
        <v>#VALUE!</v>
      </c>
    </row>
    <row r="8" spans="1:24" s="14" customFormat="1" ht="22.5">
      <c r="A8" s="420"/>
      <c r="B8" s="411"/>
      <c r="C8" s="411"/>
      <c r="D8" s="411"/>
      <c r="E8" s="411"/>
      <c r="F8" s="414"/>
      <c r="G8" s="416"/>
      <c r="H8" s="417"/>
      <c r="I8" s="406"/>
      <c r="J8" s="407"/>
      <c r="K8" s="407"/>
      <c r="L8" s="407"/>
      <c r="M8" s="407"/>
      <c r="N8" s="408"/>
      <c r="O8" s="405"/>
      <c r="P8" s="405"/>
      <c r="Q8" s="15" t="s">
        <v>912</v>
      </c>
      <c r="R8" s="16">
        <f>+'[27]Ponderación % 2024 orig'!$J11</f>
        <v>150</v>
      </c>
      <c r="S8" s="16">
        <f>+'[27]Ponderación % 2025'!$G11</f>
        <v>250</v>
      </c>
      <c r="T8" s="16">
        <f>+'[27]Ponderación % 2026'!$G11</f>
        <v>250</v>
      </c>
      <c r="U8" s="16">
        <f>+'[27]Ponderación % 2027'!$G11</f>
        <v>250</v>
      </c>
      <c r="V8" s="17">
        <f t="shared" si="2"/>
        <v>900</v>
      </c>
      <c r="W8" s="18">
        <v>0.15</v>
      </c>
      <c r="X8" s="19" t="e">
        <f t="shared" si="1"/>
        <v>#VALUE!</v>
      </c>
    </row>
    <row r="9" spans="1:24" s="14" customFormat="1" ht="22.5">
      <c r="A9" s="420"/>
      <c r="B9" s="411"/>
      <c r="C9" s="411"/>
      <c r="D9" s="411"/>
      <c r="E9" s="411"/>
      <c r="F9" s="414"/>
      <c r="G9" s="416"/>
      <c r="H9" s="417"/>
      <c r="I9" s="406"/>
      <c r="J9" s="407"/>
      <c r="K9" s="407"/>
      <c r="L9" s="407"/>
      <c r="M9" s="407"/>
      <c r="N9" s="408"/>
      <c r="O9" s="405"/>
      <c r="P9" s="405"/>
      <c r="Q9" s="15" t="s">
        <v>913</v>
      </c>
      <c r="R9" s="16">
        <f>+'[27]Ponderación % 2024 orig'!$J12</f>
        <v>100</v>
      </c>
      <c r="S9" s="16">
        <f>+'[27]Ponderación % 2025'!$G12</f>
        <v>130</v>
      </c>
      <c r="T9" s="16">
        <f>+'[27]Ponderación % 2026'!$G12</f>
        <v>150</v>
      </c>
      <c r="U9" s="16">
        <f>+'[27]Ponderación % 2027'!$G12</f>
        <v>150</v>
      </c>
      <c r="V9" s="17">
        <f t="shared" si="2"/>
        <v>530</v>
      </c>
      <c r="W9" s="18">
        <v>0.15</v>
      </c>
      <c r="X9" s="19" t="e">
        <f t="shared" si="1"/>
        <v>#VALUE!</v>
      </c>
    </row>
    <row r="10" spans="1:24" s="14" customFormat="1" ht="33.75">
      <c r="A10" s="420"/>
      <c r="B10" s="412"/>
      <c r="C10" s="412"/>
      <c r="D10" s="412"/>
      <c r="E10" s="412"/>
      <c r="F10" s="415"/>
      <c r="G10" s="416"/>
      <c r="H10" s="417"/>
      <c r="I10" s="406"/>
      <c r="J10" s="407"/>
      <c r="K10" s="407"/>
      <c r="L10" s="407"/>
      <c r="M10" s="407"/>
      <c r="N10" s="408"/>
      <c r="O10" s="405"/>
      <c r="P10" s="405"/>
      <c r="Q10" s="20" t="s">
        <v>543</v>
      </c>
      <c r="R10" s="16">
        <f>+'[27]Ponderación % 2024 orig'!$J13</f>
        <v>1320</v>
      </c>
      <c r="S10" s="16">
        <f>+'[27]Ponderación % 2025'!$G13</f>
        <v>1500</v>
      </c>
      <c r="T10" s="16">
        <f>+'[27]Ponderación % 2026'!$G13</f>
        <v>1500</v>
      </c>
      <c r="U10" s="16">
        <f>+'[27]Ponderación % 2027'!$G13</f>
        <v>1500</v>
      </c>
      <c r="V10" s="17">
        <f t="shared" si="2"/>
        <v>5820</v>
      </c>
      <c r="W10" s="21">
        <v>0.4</v>
      </c>
      <c r="X10" s="19" t="e">
        <f t="shared" si="1"/>
        <v>#VALUE!</v>
      </c>
    </row>
    <row r="11" spans="1:24" s="14" customFormat="1" ht="22.5">
      <c r="A11" s="435" t="s">
        <v>98</v>
      </c>
      <c r="B11" s="410">
        <f>+R11+R12+R13+R14+R15</f>
        <v>4027</v>
      </c>
      <c r="C11" s="410">
        <f t="shared" ref="C11:F11" si="3">+S11+S12+S13+S14+S15</f>
        <v>4281</v>
      </c>
      <c r="D11" s="410">
        <f t="shared" si="3"/>
        <v>4467</v>
      </c>
      <c r="E11" s="410">
        <f t="shared" si="3"/>
        <v>4670</v>
      </c>
      <c r="F11" s="413">
        <f t="shared" si="3"/>
        <v>17445</v>
      </c>
      <c r="G11" s="429">
        <v>0.2</v>
      </c>
      <c r="H11" s="432" t="e">
        <f>+F11/$F$34</f>
        <v>#VALUE!</v>
      </c>
      <c r="I11" s="406" t="s">
        <v>99</v>
      </c>
      <c r="J11" s="407">
        <f>+R11+R12+R13+R14</f>
        <v>3678</v>
      </c>
      <c r="K11" s="407">
        <f>+S11+S12+S13+S14</f>
        <v>3932</v>
      </c>
      <c r="L11" s="407">
        <f>+T11+T12+T13+T14</f>
        <v>4067</v>
      </c>
      <c r="M11" s="407">
        <f>+U11+U12+U13+U14</f>
        <v>4320</v>
      </c>
      <c r="N11" s="408">
        <f>+V11+V12+V13+V14</f>
        <v>15997</v>
      </c>
      <c r="O11" s="405">
        <v>0.7</v>
      </c>
      <c r="P11" s="405">
        <f>+N11/$N$34</f>
        <v>0.24063780978526569</v>
      </c>
      <c r="Q11" s="15" t="s">
        <v>544</v>
      </c>
      <c r="R11" s="16">
        <f>+'[27]Ponderación % 2024 orig'!$J14</f>
        <v>1600</v>
      </c>
      <c r="S11" s="16">
        <f>+'[27]Ponderación % 2025'!$G14</f>
        <v>1600</v>
      </c>
      <c r="T11" s="16">
        <f>+'[27]Ponderación % 2026'!$G14</f>
        <v>1700</v>
      </c>
      <c r="U11" s="16">
        <f>+'[27]Ponderación % 2027'!$G14</f>
        <v>1800</v>
      </c>
      <c r="V11" s="17">
        <f t="shared" si="2"/>
        <v>6700</v>
      </c>
      <c r="W11" s="18">
        <v>0.4</v>
      </c>
      <c r="X11" s="19" t="e">
        <f t="shared" si="1"/>
        <v>#VALUE!</v>
      </c>
    </row>
    <row r="12" spans="1:24" s="14" customFormat="1" ht="22.5">
      <c r="A12" s="436"/>
      <c r="B12" s="411"/>
      <c r="C12" s="411"/>
      <c r="D12" s="411"/>
      <c r="E12" s="411"/>
      <c r="F12" s="414"/>
      <c r="G12" s="430"/>
      <c r="H12" s="433"/>
      <c r="I12" s="406"/>
      <c r="J12" s="407"/>
      <c r="K12" s="407"/>
      <c r="L12" s="407"/>
      <c r="M12" s="407"/>
      <c r="N12" s="408"/>
      <c r="O12" s="405"/>
      <c r="P12" s="405"/>
      <c r="Q12" s="15" t="s">
        <v>545</v>
      </c>
      <c r="R12" s="16">
        <f>+'[27]Ponderación % 2024 orig'!$J15</f>
        <v>970</v>
      </c>
      <c r="S12" s="16">
        <f>+'[27]Ponderación % 2025'!$G15</f>
        <v>670</v>
      </c>
      <c r="T12" s="16">
        <f>+'[27]Ponderación % 2026'!$G15</f>
        <v>670</v>
      </c>
      <c r="U12" s="16">
        <f>+'[27]Ponderación % 2027'!$G15</f>
        <v>700</v>
      </c>
      <c r="V12" s="17">
        <f t="shared" si="2"/>
        <v>3010</v>
      </c>
      <c r="W12" s="18">
        <v>0.2</v>
      </c>
      <c r="X12" s="19" t="e">
        <f t="shared" si="1"/>
        <v>#VALUE!</v>
      </c>
    </row>
    <row r="13" spans="1:24" s="14" customFormat="1" ht="45">
      <c r="A13" s="436"/>
      <c r="B13" s="411"/>
      <c r="C13" s="411"/>
      <c r="D13" s="411"/>
      <c r="E13" s="411"/>
      <c r="F13" s="414"/>
      <c r="G13" s="430"/>
      <c r="H13" s="433"/>
      <c r="I13" s="406"/>
      <c r="J13" s="407"/>
      <c r="K13" s="407"/>
      <c r="L13" s="407"/>
      <c r="M13" s="407"/>
      <c r="N13" s="408"/>
      <c r="O13" s="405"/>
      <c r="P13" s="405"/>
      <c r="Q13" s="15" t="s">
        <v>546</v>
      </c>
      <c r="R13" s="16">
        <f>+'[27]Ponderación % 2024 orig'!$J16</f>
        <v>708</v>
      </c>
      <c r="S13" s="16">
        <f>+'[27]Ponderación % 2025'!$G16</f>
        <v>1162</v>
      </c>
      <c r="T13" s="16">
        <f>+'[27]Ponderación % 2026'!$G16</f>
        <v>1277</v>
      </c>
      <c r="U13" s="16">
        <f>+'[27]Ponderación % 2027'!$G16</f>
        <v>1400</v>
      </c>
      <c r="V13" s="17">
        <f t="shared" si="2"/>
        <v>4547</v>
      </c>
      <c r="W13" s="18">
        <v>0.2</v>
      </c>
      <c r="X13" s="19" t="e">
        <f t="shared" si="1"/>
        <v>#VALUE!</v>
      </c>
    </row>
    <row r="14" spans="1:24" s="14" customFormat="1" ht="22.5">
      <c r="A14" s="436"/>
      <c r="B14" s="411"/>
      <c r="C14" s="411"/>
      <c r="D14" s="411"/>
      <c r="E14" s="411"/>
      <c r="F14" s="414"/>
      <c r="G14" s="430"/>
      <c r="H14" s="433"/>
      <c r="I14" s="406"/>
      <c r="J14" s="407"/>
      <c r="K14" s="407"/>
      <c r="L14" s="407"/>
      <c r="M14" s="407"/>
      <c r="N14" s="408"/>
      <c r="O14" s="405"/>
      <c r="P14" s="405"/>
      <c r="Q14" s="15" t="s">
        <v>547</v>
      </c>
      <c r="R14" s="16">
        <f>+'[27]Ponderación % 2024 orig'!$J17</f>
        <v>400</v>
      </c>
      <c r="S14" s="16">
        <f>+'[27]Ponderación % 2025'!$G17</f>
        <v>500</v>
      </c>
      <c r="T14" s="16">
        <f>+'[27]Ponderación % 2026'!$G17</f>
        <v>420</v>
      </c>
      <c r="U14" s="16">
        <f>+'[27]Ponderación % 2027'!$G17</f>
        <v>420</v>
      </c>
      <c r="V14" s="17">
        <f t="shared" si="2"/>
        <v>1740</v>
      </c>
      <c r="W14" s="18">
        <v>0.2</v>
      </c>
      <c r="X14" s="19" t="e">
        <f t="shared" si="1"/>
        <v>#VALUE!</v>
      </c>
    </row>
    <row r="15" spans="1:24" s="14" customFormat="1" ht="33.75">
      <c r="A15" s="437"/>
      <c r="B15" s="412"/>
      <c r="C15" s="412"/>
      <c r="D15" s="412"/>
      <c r="E15" s="412"/>
      <c r="F15" s="415"/>
      <c r="G15" s="431"/>
      <c r="H15" s="434"/>
      <c r="I15" s="22">
        <v>3207</v>
      </c>
      <c r="J15" s="23">
        <f>+R15</f>
        <v>349</v>
      </c>
      <c r="K15" s="23">
        <f>+S15</f>
        <v>349</v>
      </c>
      <c r="L15" s="23">
        <f>+T15</f>
        <v>400</v>
      </c>
      <c r="M15" s="23">
        <f>+U15</f>
        <v>350</v>
      </c>
      <c r="N15" s="24">
        <f>+V15</f>
        <v>1448</v>
      </c>
      <c r="O15" s="25">
        <v>0.3</v>
      </c>
      <c r="P15" s="25">
        <f>+N15/$N$34</f>
        <v>2.1781805874167951E-2</v>
      </c>
      <c r="Q15" s="20" t="s">
        <v>548</v>
      </c>
      <c r="R15" s="16">
        <f>+'[27]Ponderación % 2024 orig'!$J18</f>
        <v>349</v>
      </c>
      <c r="S15" s="16">
        <f>+'[27]Ponderación % 2025'!$G18</f>
        <v>349</v>
      </c>
      <c r="T15" s="16">
        <f>+'[27]Ponderación % 2026'!$G18</f>
        <v>400</v>
      </c>
      <c r="U15" s="16">
        <f>+'[27]Ponderación % 2027'!$G18</f>
        <v>350</v>
      </c>
      <c r="V15" s="17">
        <f t="shared" si="2"/>
        <v>1448</v>
      </c>
      <c r="W15" s="21">
        <v>1</v>
      </c>
      <c r="X15" s="19" t="e">
        <f t="shared" si="1"/>
        <v>#VALUE!</v>
      </c>
    </row>
    <row r="16" spans="1:24" s="14" customFormat="1" ht="22.5">
      <c r="A16" s="422" t="s">
        <v>191</v>
      </c>
      <c r="B16" s="423">
        <f>+R16+R17+R18+R20+R19</f>
        <v>4551</v>
      </c>
      <c r="C16" s="423">
        <f t="shared" ref="C16:E16" si="4">+S16+S17+S18+S20+S19</f>
        <v>3384</v>
      </c>
      <c r="D16" s="423">
        <f t="shared" si="4"/>
        <v>3637</v>
      </c>
      <c r="E16" s="423">
        <f t="shared" si="4"/>
        <v>4130</v>
      </c>
      <c r="F16" s="426">
        <f>+V16+V17+V18+V20+V19</f>
        <v>15702</v>
      </c>
      <c r="G16" s="405">
        <v>0.2</v>
      </c>
      <c r="H16" s="421" t="e">
        <f>+F16/$F$34</f>
        <v>#VALUE!</v>
      </c>
      <c r="I16" s="406">
        <v>3203</v>
      </c>
      <c r="J16" s="418">
        <f>+R16+R17+R18+R19+R20</f>
        <v>4551</v>
      </c>
      <c r="K16" s="418">
        <f t="shared" ref="K16:N16" si="5">+S16+S17+S18+S19+S20</f>
        <v>3384</v>
      </c>
      <c r="L16" s="418">
        <f t="shared" si="5"/>
        <v>3637</v>
      </c>
      <c r="M16" s="418">
        <f t="shared" si="5"/>
        <v>4130</v>
      </c>
      <c r="N16" s="419">
        <f t="shared" si="5"/>
        <v>15702</v>
      </c>
      <c r="O16" s="405">
        <v>1</v>
      </c>
      <c r="P16" s="405">
        <f>+N16/$N$34</f>
        <v>0.23620021811891243</v>
      </c>
      <c r="Q16" s="15" t="s">
        <v>549</v>
      </c>
      <c r="R16" s="16">
        <f>+'[27]Ponderación % 2024 orig'!$J19</f>
        <v>617</v>
      </c>
      <c r="S16" s="16">
        <f>+'[27]Ponderación % 2025'!$G19</f>
        <v>627</v>
      </c>
      <c r="T16" s="16">
        <f>+'[27]Ponderación % 2026'!$G19</f>
        <v>627</v>
      </c>
      <c r="U16" s="16">
        <f>+'[27]Ponderación % 2027'!$G19</f>
        <v>650</v>
      </c>
      <c r="V16" s="17">
        <f t="shared" si="2"/>
        <v>2521</v>
      </c>
      <c r="W16" s="18">
        <v>0.15</v>
      </c>
      <c r="X16" s="19" t="e">
        <f t="shared" si="1"/>
        <v>#VALUE!</v>
      </c>
    </row>
    <row r="17" spans="1:24" s="14" customFormat="1" ht="59.25" customHeight="1">
      <c r="A17" s="422"/>
      <c r="B17" s="424"/>
      <c r="C17" s="424"/>
      <c r="D17" s="424"/>
      <c r="E17" s="424"/>
      <c r="F17" s="427"/>
      <c r="G17" s="405"/>
      <c r="H17" s="421"/>
      <c r="I17" s="406"/>
      <c r="J17" s="418"/>
      <c r="K17" s="418"/>
      <c r="L17" s="418"/>
      <c r="M17" s="418"/>
      <c r="N17" s="419"/>
      <c r="O17" s="405"/>
      <c r="P17" s="405"/>
      <c r="Q17" s="15" t="s">
        <v>902</v>
      </c>
      <c r="R17" s="16">
        <f>+'[27]Ponderación % 2024 orig'!$J20</f>
        <v>900</v>
      </c>
      <c r="S17" s="16">
        <f>+'[27]Ponderación % 2025'!$G20</f>
        <v>928</v>
      </c>
      <c r="T17" s="16">
        <f>+'[27]Ponderación % 2026'!$G20</f>
        <v>1000</v>
      </c>
      <c r="U17" s="16">
        <f>+'[27]Ponderación % 2027'!$G20</f>
        <v>1300</v>
      </c>
      <c r="V17" s="17">
        <f t="shared" si="2"/>
        <v>4128</v>
      </c>
      <c r="W17" s="18">
        <v>0.15</v>
      </c>
      <c r="X17" s="19" t="e">
        <f t="shared" si="1"/>
        <v>#VALUE!</v>
      </c>
    </row>
    <row r="18" spans="1:24" s="14" customFormat="1" ht="45">
      <c r="A18" s="422"/>
      <c r="B18" s="424"/>
      <c r="C18" s="424"/>
      <c r="D18" s="424"/>
      <c r="E18" s="424"/>
      <c r="F18" s="427"/>
      <c r="G18" s="405"/>
      <c r="H18" s="421"/>
      <c r="I18" s="406"/>
      <c r="J18" s="418"/>
      <c r="K18" s="418"/>
      <c r="L18" s="418"/>
      <c r="M18" s="418"/>
      <c r="N18" s="419"/>
      <c r="O18" s="405"/>
      <c r="P18" s="405"/>
      <c r="Q18" s="15" t="s">
        <v>550</v>
      </c>
      <c r="R18" s="16">
        <f>+'[27]Ponderación % 2024 orig'!$J21</f>
        <v>250</v>
      </c>
      <c r="S18" s="16">
        <f>+'[27]Ponderación % 2025'!$G21</f>
        <v>200</v>
      </c>
      <c r="T18" s="16">
        <f>+'[27]Ponderación % 2026'!$G21</f>
        <v>260</v>
      </c>
      <c r="U18" s="16">
        <f>+'[27]Ponderación % 2027'!$G21</f>
        <v>280</v>
      </c>
      <c r="V18" s="17">
        <f t="shared" si="2"/>
        <v>990</v>
      </c>
      <c r="W18" s="18">
        <v>0.15</v>
      </c>
      <c r="X18" s="19" t="e">
        <f t="shared" si="1"/>
        <v>#VALUE!</v>
      </c>
    </row>
    <row r="19" spans="1:24" s="14" customFormat="1" ht="22.5">
      <c r="A19" s="422"/>
      <c r="B19" s="424"/>
      <c r="C19" s="424"/>
      <c r="D19" s="424"/>
      <c r="E19" s="424"/>
      <c r="F19" s="427"/>
      <c r="G19" s="405"/>
      <c r="H19" s="421"/>
      <c r="I19" s="406"/>
      <c r="J19" s="418"/>
      <c r="K19" s="418"/>
      <c r="L19" s="418"/>
      <c r="M19" s="418"/>
      <c r="N19" s="419"/>
      <c r="O19" s="405"/>
      <c r="P19" s="405"/>
      <c r="Q19" s="15" t="s">
        <v>551</v>
      </c>
      <c r="R19" s="16">
        <f>+'[27]Ponderación % 2024 orig'!$J22</f>
        <v>2634</v>
      </c>
      <c r="S19" s="16">
        <f>+'[27]Ponderación % 2025'!$G22</f>
        <v>1479</v>
      </c>
      <c r="T19" s="16">
        <f>+'[27]Ponderación % 2026'!$G22</f>
        <v>1600</v>
      </c>
      <c r="U19" s="16">
        <f>+'[27]Ponderación % 2027'!$G22</f>
        <v>1700</v>
      </c>
      <c r="V19" s="17">
        <f t="shared" si="2"/>
        <v>7413</v>
      </c>
      <c r="W19" s="18">
        <v>0.4</v>
      </c>
      <c r="X19" s="19" t="e">
        <f t="shared" si="1"/>
        <v>#VALUE!</v>
      </c>
    </row>
    <row r="20" spans="1:24" s="14" customFormat="1" ht="22.5">
      <c r="A20" s="422"/>
      <c r="B20" s="425"/>
      <c r="C20" s="425"/>
      <c r="D20" s="425"/>
      <c r="E20" s="425"/>
      <c r="F20" s="428"/>
      <c r="G20" s="405"/>
      <c r="H20" s="421"/>
      <c r="I20" s="406"/>
      <c r="J20" s="418"/>
      <c r="K20" s="418"/>
      <c r="L20" s="418"/>
      <c r="M20" s="418"/>
      <c r="N20" s="419"/>
      <c r="O20" s="405"/>
      <c r="P20" s="405"/>
      <c r="Q20" s="15" t="s">
        <v>911</v>
      </c>
      <c r="R20" s="16">
        <f>+'[27]Ponderación % 2024 orig'!$J23</f>
        <v>150</v>
      </c>
      <c r="S20" s="16">
        <f>+'[27]Ponderación % 2025'!$G23</f>
        <v>150</v>
      </c>
      <c r="T20" s="16">
        <f>+'[27]Ponderación % 2026'!$G23</f>
        <v>150</v>
      </c>
      <c r="U20" s="16">
        <f>+'[27]Ponderación % 2027'!$G23</f>
        <v>200</v>
      </c>
      <c r="V20" s="17">
        <f t="shared" si="2"/>
        <v>650</v>
      </c>
      <c r="W20" s="18">
        <v>0.15</v>
      </c>
      <c r="X20" s="19" t="e">
        <f t="shared" si="1"/>
        <v>#VALUE!</v>
      </c>
    </row>
    <row r="21" spans="1:24" s="14" customFormat="1" ht="33.75">
      <c r="A21" s="420" t="s">
        <v>273</v>
      </c>
      <c r="B21" s="410">
        <f>+R21+R22+R23+R24+R25+R26</f>
        <v>5936</v>
      </c>
      <c r="C21" s="410">
        <f t="shared" ref="C21:E21" si="6">+S21+S22+S23+S24+S25+S26</f>
        <v>2150</v>
      </c>
      <c r="D21" s="410">
        <f t="shared" si="6"/>
        <v>2200</v>
      </c>
      <c r="E21" s="410">
        <f t="shared" si="6"/>
        <v>2240</v>
      </c>
      <c r="F21" s="413">
        <f>+V21+V22+V23+V24+V25+V26</f>
        <v>12526</v>
      </c>
      <c r="G21" s="416">
        <v>0.2</v>
      </c>
      <c r="H21" s="417" t="e">
        <f>+F21/$F$34</f>
        <v>#VALUE!</v>
      </c>
      <c r="I21" s="406" t="s">
        <v>274</v>
      </c>
      <c r="J21" s="407">
        <f>+R21+R22+R23</f>
        <v>1200</v>
      </c>
      <c r="K21" s="407">
        <f>+S21+S22+S23</f>
        <v>1350</v>
      </c>
      <c r="L21" s="407">
        <f>+T21+T22+T23</f>
        <v>1450</v>
      </c>
      <c r="M21" s="407">
        <f>+U21+U22+U23</f>
        <v>1490</v>
      </c>
      <c r="N21" s="408">
        <f>+V21+V22+V23</f>
        <v>5490</v>
      </c>
      <c r="O21" s="405">
        <v>0.3</v>
      </c>
      <c r="P21" s="405">
        <f>+N21/$N$34</f>
        <v>8.2584333045015237E-2</v>
      </c>
      <c r="Q21" s="15" t="s">
        <v>552</v>
      </c>
      <c r="R21" s="16">
        <f>+'[27]Ponderación % 2024 orig'!$J24</f>
        <v>150</v>
      </c>
      <c r="S21" s="16">
        <f>+'[27]Ponderación % 2025'!$G24</f>
        <v>150</v>
      </c>
      <c r="T21" s="16">
        <f>+'[27]Ponderación % 2026'!$G24</f>
        <v>200</v>
      </c>
      <c r="U21" s="16">
        <f>+'[27]Ponderación % 2027'!$G24</f>
        <v>220</v>
      </c>
      <c r="V21" s="17">
        <f t="shared" si="2"/>
        <v>720</v>
      </c>
      <c r="W21" s="18">
        <v>0.4</v>
      </c>
      <c r="X21" s="19" t="e">
        <f t="shared" si="1"/>
        <v>#VALUE!</v>
      </c>
    </row>
    <row r="22" spans="1:24" s="14" customFormat="1" ht="33.75">
      <c r="A22" s="420"/>
      <c r="B22" s="411"/>
      <c r="C22" s="411"/>
      <c r="D22" s="411"/>
      <c r="E22" s="411"/>
      <c r="F22" s="414"/>
      <c r="G22" s="416"/>
      <c r="H22" s="417"/>
      <c r="I22" s="406"/>
      <c r="J22" s="407"/>
      <c r="K22" s="407"/>
      <c r="L22" s="407"/>
      <c r="M22" s="407"/>
      <c r="N22" s="408"/>
      <c r="O22" s="405"/>
      <c r="P22" s="405"/>
      <c r="Q22" s="15" t="s">
        <v>553</v>
      </c>
      <c r="R22" s="16">
        <f>+'[27]Ponderación % 2024 orig'!$J25</f>
        <v>750</v>
      </c>
      <c r="S22" s="16">
        <f>+'[27]Ponderación % 2025'!$G25</f>
        <v>850</v>
      </c>
      <c r="T22" s="16">
        <f>+'[27]Ponderación % 2026'!$G25</f>
        <v>850</v>
      </c>
      <c r="U22" s="16">
        <f>+'[27]Ponderación % 2027'!$G25</f>
        <v>820</v>
      </c>
      <c r="V22" s="17">
        <f t="shared" si="2"/>
        <v>3270</v>
      </c>
      <c r="W22" s="18">
        <v>0.4</v>
      </c>
      <c r="X22" s="19" t="e">
        <f t="shared" si="1"/>
        <v>#VALUE!</v>
      </c>
    </row>
    <row r="23" spans="1:24" s="14" customFormat="1" ht="56.25">
      <c r="A23" s="420"/>
      <c r="B23" s="411"/>
      <c r="C23" s="411"/>
      <c r="D23" s="411"/>
      <c r="E23" s="411"/>
      <c r="F23" s="414"/>
      <c r="G23" s="416"/>
      <c r="H23" s="417"/>
      <c r="I23" s="406"/>
      <c r="J23" s="407"/>
      <c r="K23" s="407"/>
      <c r="L23" s="407"/>
      <c r="M23" s="407"/>
      <c r="N23" s="408"/>
      <c r="O23" s="405"/>
      <c r="P23" s="405"/>
      <c r="Q23" s="15" t="s">
        <v>554</v>
      </c>
      <c r="R23" s="16">
        <f>+'[27]Ponderación % 2024 orig'!$J26</f>
        <v>300</v>
      </c>
      <c r="S23" s="16">
        <f>+'[27]Ponderación % 2025'!$G26</f>
        <v>350</v>
      </c>
      <c r="T23" s="16">
        <f>+'[27]Ponderación % 2026'!$G26</f>
        <v>400</v>
      </c>
      <c r="U23" s="16">
        <f>+'[27]Ponderación % 2027'!$G26</f>
        <v>450</v>
      </c>
      <c r="V23" s="17">
        <f t="shared" si="2"/>
        <v>1500</v>
      </c>
      <c r="W23" s="18">
        <v>0.2</v>
      </c>
      <c r="X23" s="19" t="e">
        <f t="shared" si="1"/>
        <v>#VALUE!</v>
      </c>
    </row>
    <row r="24" spans="1:24" s="14" customFormat="1" ht="45">
      <c r="A24" s="420"/>
      <c r="B24" s="411"/>
      <c r="C24" s="411"/>
      <c r="D24" s="411"/>
      <c r="E24" s="411"/>
      <c r="F24" s="414"/>
      <c r="G24" s="416"/>
      <c r="H24" s="417"/>
      <c r="I24" s="406" t="s">
        <v>301</v>
      </c>
      <c r="J24" s="407">
        <f>+R24+R25+R26</f>
        <v>4736</v>
      </c>
      <c r="K24" s="407">
        <f>+S24+S25+S26</f>
        <v>800</v>
      </c>
      <c r="L24" s="407">
        <f>+T24+T25+T26</f>
        <v>750</v>
      </c>
      <c r="M24" s="407">
        <f>+U24+U25+U26</f>
        <v>750</v>
      </c>
      <c r="N24" s="408">
        <f>+V24+V25+V26</f>
        <v>7036</v>
      </c>
      <c r="O24" s="405">
        <v>0.7</v>
      </c>
      <c r="P24" s="405">
        <f>+N24/$N$34</f>
        <v>0.10584032191342936</v>
      </c>
      <c r="Q24" s="20" t="s">
        <v>555</v>
      </c>
      <c r="R24" s="16">
        <f>+'[27]Ponderación % 2024 orig'!$J27</f>
        <v>330</v>
      </c>
      <c r="S24" s="16">
        <f>+'[27]Ponderación % 2025'!$G27</f>
        <v>300</v>
      </c>
      <c r="T24" s="16">
        <f>+'[27]Ponderación % 2026'!$G27</f>
        <v>350</v>
      </c>
      <c r="U24" s="16">
        <f>+'[27]Ponderación % 2027'!$G27</f>
        <v>400</v>
      </c>
      <c r="V24" s="17">
        <f t="shared" si="2"/>
        <v>1380</v>
      </c>
      <c r="W24" s="21">
        <v>0.4</v>
      </c>
      <c r="X24" s="19" t="e">
        <f t="shared" si="1"/>
        <v>#VALUE!</v>
      </c>
    </row>
    <row r="25" spans="1:24" s="14" customFormat="1" ht="33.75">
      <c r="A25" s="420"/>
      <c r="B25" s="411"/>
      <c r="C25" s="411"/>
      <c r="D25" s="411"/>
      <c r="E25" s="411"/>
      <c r="F25" s="414"/>
      <c r="G25" s="416"/>
      <c r="H25" s="417"/>
      <c r="I25" s="406"/>
      <c r="J25" s="407"/>
      <c r="K25" s="407"/>
      <c r="L25" s="407"/>
      <c r="M25" s="407"/>
      <c r="N25" s="408"/>
      <c r="O25" s="405"/>
      <c r="P25" s="405"/>
      <c r="Q25" s="20" t="s">
        <v>556</v>
      </c>
      <c r="R25" s="16">
        <f>+'[27]Ponderación % 2024 orig'!$J28</f>
        <v>401</v>
      </c>
      <c r="S25" s="16">
        <f>+'[27]Ponderación % 2025'!$G28</f>
        <v>500</v>
      </c>
      <c r="T25" s="16">
        <f>+'[27]Ponderación % 2026'!$G28</f>
        <v>400</v>
      </c>
      <c r="U25" s="16">
        <f>+'[27]Ponderación % 2027'!$G28</f>
        <v>350</v>
      </c>
      <c r="V25" s="17">
        <f t="shared" si="2"/>
        <v>1651</v>
      </c>
      <c r="W25" s="21">
        <v>0.4</v>
      </c>
      <c r="X25" s="19" t="e">
        <f t="shared" si="1"/>
        <v>#VALUE!</v>
      </c>
    </row>
    <row r="26" spans="1:24" s="14" customFormat="1" ht="112.5">
      <c r="A26" s="420"/>
      <c r="B26" s="412"/>
      <c r="C26" s="412"/>
      <c r="D26" s="412"/>
      <c r="E26" s="412"/>
      <c r="F26" s="415"/>
      <c r="G26" s="416"/>
      <c r="H26" s="417"/>
      <c r="I26" s="406"/>
      <c r="J26" s="407"/>
      <c r="K26" s="407"/>
      <c r="L26" s="407"/>
      <c r="M26" s="407"/>
      <c r="N26" s="408"/>
      <c r="O26" s="405"/>
      <c r="P26" s="405"/>
      <c r="Q26" s="15" t="s">
        <v>909</v>
      </c>
      <c r="R26" s="16">
        <f>+'[27]Ponderación % 2024 orig'!$J29</f>
        <v>4005</v>
      </c>
      <c r="S26" s="16">
        <f>+'[27]Ponderación % 2025'!$G29</f>
        <v>0</v>
      </c>
      <c r="T26" s="16">
        <f>+'[27]Ponderación % 2026'!$G29</f>
        <v>0</v>
      </c>
      <c r="U26" s="16">
        <f>+'[27]Ponderación % 2027'!$G29</f>
        <v>0</v>
      </c>
      <c r="V26" s="17">
        <f t="shared" si="2"/>
        <v>4005</v>
      </c>
      <c r="W26" s="18">
        <v>0.2</v>
      </c>
      <c r="X26" s="19" t="e">
        <f t="shared" si="1"/>
        <v>#VALUE!</v>
      </c>
    </row>
    <row r="27" spans="1:24" s="14" customFormat="1" ht="72">
      <c r="A27" s="26" t="s">
        <v>557</v>
      </c>
      <c r="B27" s="27">
        <f>+R27</f>
        <v>300</v>
      </c>
      <c r="C27" s="27">
        <f t="shared" ref="C27:F27" si="7">+S27</f>
        <v>300</v>
      </c>
      <c r="D27" s="27">
        <f t="shared" si="7"/>
        <v>300</v>
      </c>
      <c r="E27" s="27">
        <f t="shared" si="7"/>
        <v>340</v>
      </c>
      <c r="F27" s="28">
        <f t="shared" si="7"/>
        <v>1240</v>
      </c>
      <c r="G27" s="25">
        <v>0.1</v>
      </c>
      <c r="H27" s="29" t="e">
        <f>+F27/$F$34</f>
        <v>#VALUE!</v>
      </c>
      <c r="I27" s="22" t="s">
        <v>354</v>
      </c>
      <c r="J27" s="27">
        <f>+R27</f>
        <v>300</v>
      </c>
      <c r="K27" s="27">
        <f>+S27</f>
        <v>300</v>
      </c>
      <c r="L27" s="27">
        <f>+T27</f>
        <v>300</v>
      </c>
      <c r="M27" s="27">
        <f>+U27</f>
        <v>340</v>
      </c>
      <c r="N27" s="28">
        <f>+V27</f>
        <v>1240</v>
      </c>
      <c r="O27" s="25">
        <v>1</v>
      </c>
      <c r="P27" s="25">
        <f>+N27/$N$34</f>
        <v>1.8652927682298523E-2</v>
      </c>
      <c r="Q27" s="20" t="s">
        <v>910</v>
      </c>
      <c r="R27" s="16">
        <f>+'[27]Ponderación % 2024 orig'!$J30</f>
        <v>300</v>
      </c>
      <c r="S27" s="16">
        <f>+'[27]Ponderación % 2025'!$G30</f>
        <v>300</v>
      </c>
      <c r="T27" s="16">
        <f>+'[27]Ponderación % 2026'!$G30</f>
        <v>300</v>
      </c>
      <c r="U27" s="16">
        <f>+'[27]Ponderación % 2027'!$G30</f>
        <v>340</v>
      </c>
      <c r="V27" s="17">
        <f t="shared" si="2"/>
        <v>1240</v>
      </c>
      <c r="W27" s="21">
        <v>1</v>
      </c>
      <c r="X27" s="19" t="e">
        <f t="shared" si="1"/>
        <v>#VALUE!</v>
      </c>
    </row>
    <row r="28" spans="1:24" s="14" customFormat="1" ht="67.5">
      <c r="A28" s="409" t="s">
        <v>398</v>
      </c>
      <c r="B28" s="410">
        <f>+R28+R29+R30</f>
        <v>990</v>
      </c>
      <c r="C28" s="410">
        <f t="shared" ref="C28:F28" si="8">+S28+S29+S30</f>
        <v>722</v>
      </c>
      <c r="D28" s="410">
        <f t="shared" si="8"/>
        <v>800</v>
      </c>
      <c r="E28" s="410">
        <f t="shared" si="8"/>
        <v>880</v>
      </c>
      <c r="F28" s="413">
        <f t="shared" si="8"/>
        <v>3392</v>
      </c>
      <c r="G28" s="416">
        <v>0.1</v>
      </c>
      <c r="H28" s="417" t="e">
        <f>+F28/$F$34</f>
        <v>#VALUE!</v>
      </c>
      <c r="I28" s="406" t="s">
        <v>399</v>
      </c>
      <c r="J28" s="407">
        <f>+R28+R29+R30</f>
        <v>990</v>
      </c>
      <c r="K28" s="407">
        <f>+S28+S29+S30</f>
        <v>722</v>
      </c>
      <c r="L28" s="407">
        <f>+T28+T29+T30</f>
        <v>800</v>
      </c>
      <c r="M28" s="407">
        <f>+U28+U29+U30</f>
        <v>880</v>
      </c>
      <c r="N28" s="408">
        <f>+V28+V29+V30</f>
        <v>3392</v>
      </c>
      <c r="O28" s="405">
        <v>1</v>
      </c>
      <c r="P28" s="405">
        <f>+N28/$N$34</f>
        <v>5.1024782821255311E-2</v>
      </c>
      <c r="Q28" s="20" t="s">
        <v>558</v>
      </c>
      <c r="R28" s="16">
        <f>+'[27]Ponderación % 2024 orig'!$J31</f>
        <v>290</v>
      </c>
      <c r="S28" s="16">
        <f>+'[27]Ponderación % 2025'!$G31</f>
        <v>320</v>
      </c>
      <c r="T28" s="16">
        <f>+'[27]Ponderación % 2026'!$G31</f>
        <v>320</v>
      </c>
      <c r="U28" s="16">
        <f>+'[27]Ponderación % 2027'!$G31</f>
        <v>350</v>
      </c>
      <c r="V28" s="17">
        <f t="shared" si="2"/>
        <v>1280</v>
      </c>
      <c r="W28" s="21">
        <v>0.4</v>
      </c>
      <c r="X28" s="19" t="e">
        <f t="shared" si="1"/>
        <v>#VALUE!</v>
      </c>
    </row>
    <row r="29" spans="1:24" s="14" customFormat="1" ht="33.75">
      <c r="A29" s="409"/>
      <c r="B29" s="411"/>
      <c r="C29" s="411"/>
      <c r="D29" s="411"/>
      <c r="E29" s="411"/>
      <c r="F29" s="414"/>
      <c r="G29" s="416"/>
      <c r="H29" s="417"/>
      <c r="I29" s="406"/>
      <c r="J29" s="407"/>
      <c r="K29" s="407"/>
      <c r="L29" s="407"/>
      <c r="M29" s="407"/>
      <c r="N29" s="408"/>
      <c r="O29" s="405"/>
      <c r="P29" s="405"/>
      <c r="Q29" s="20" t="s">
        <v>908</v>
      </c>
      <c r="R29" s="16">
        <f>+'[27]Ponderación % 2024 orig'!$J32</f>
        <v>100</v>
      </c>
      <c r="S29" s="16">
        <f>+'[27]Ponderación % 2025'!$G32</f>
        <v>102</v>
      </c>
      <c r="T29" s="16">
        <f>+'[27]Ponderación % 2026'!$G32</f>
        <v>180</v>
      </c>
      <c r="U29" s="16">
        <f>+'[27]Ponderación % 2027'!$G32</f>
        <v>180</v>
      </c>
      <c r="V29" s="17">
        <f t="shared" si="2"/>
        <v>562</v>
      </c>
      <c r="W29" s="21">
        <v>0.3</v>
      </c>
      <c r="X29" s="19" t="e">
        <f t="shared" si="1"/>
        <v>#VALUE!</v>
      </c>
    </row>
    <row r="30" spans="1:24" s="14" customFormat="1" ht="33.75">
      <c r="A30" s="409"/>
      <c r="B30" s="412"/>
      <c r="C30" s="412"/>
      <c r="D30" s="412"/>
      <c r="E30" s="412"/>
      <c r="F30" s="415"/>
      <c r="G30" s="416"/>
      <c r="H30" s="417"/>
      <c r="I30" s="406"/>
      <c r="J30" s="407"/>
      <c r="K30" s="407"/>
      <c r="L30" s="407"/>
      <c r="M30" s="407"/>
      <c r="N30" s="408"/>
      <c r="O30" s="405"/>
      <c r="P30" s="405"/>
      <c r="Q30" s="20" t="s">
        <v>559</v>
      </c>
      <c r="R30" s="16">
        <f>+'[27]Ponderación % 2024 orig'!$J33</f>
        <v>600</v>
      </c>
      <c r="S30" s="16">
        <f>+'[27]Ponderación % 2025'!$G33</f>
        <v>300</v>
      </c>
      <c r="T30" s="16">
        <f>+'[27]Ponderación % 2026'!$G33</f>
        <v>300</v>
      </c>
      <c r="U30" s="16">
        <f>+'[27]Ponderación % 2027'!$G33</f>
        <v>350</v>
      </c>
      <c r="V30" s="17">
        <f t="shared" si="2"/>
        <v>1550</v>
      </c>
      <c r="W30" s="21">
        <v>0.3</v>
      </c>
      <c r="X30" s="19" t="e">
        <f t="shared" si="1"/>
        <v>#VALUE!</v>
      </c>
    </row>
    <row r="31" spans="1:24" s="14" customFormat="1" ht="33.75">
      <c r="A31" s="409" t="s">
        <v>560</v>
      </c>
      <c r="B31" s="410">
        <f>+R31+R32+R33</f>
        <v>1819.5</v>
      </c>
      <c r="C31" s="410" t="e">
        <f t="shared" ref="C31:F31" si="9">+S31+S32+S33</f>
        <v>#VALUE!</v>
      </c>
      <c r="D31" s="410">
        <f t="shared" si="9"/>
        <v>1808</v>
      </c>
      <c r="E31" s="410">
        <f t="shared" si="9"/>
        <v>1795</v>
      </c>
      <c r="F31" s="413" t="e">
        <f t="shared" si="9"/>
        <v>#VALUE!</v>
      </c>
      <c r="G31" s="416">
        <v>0.1</v>
      </c>
      <c r="H31" s="417" t="e">
        <f>+F31/$F$34</f>
        <v>#VALUE!</v>
      </c>
      <c r="I31" s="406" t="s">
        <v>437</v>
      </c>
      <c r="J31" s="407">
        <f>+R31+R32+R33</f>
        <v>1819.5</v>
      </c>
      <c r="K31" s="407">
        <f>+S31+S32+S33</f>
        <v>1650</v>
      </c>
      <c r="L31" s="407">
        <f>+T31+T32+T33</f>
        <v>1808</v>
      </c>
      <c r="M31" s="407">
        <f>+U31+U32+U33</f>
        <v>1795</v>
      </c>
      <c r="N31" s="408">
        <f>+V31+V32+V33</f>
        <v>7072.5</v>
      </c>
      <c r="O31" s="405">
        <v>1</v>
      </c>
      <c r="P31" s="405">
        <f>+N31/$N$34</f>
        <v>0.10638937986536798</v>
      </c>
      <c r="Q31" s="20" t="s">
        <v>561</v>
      </c>
      <c r="R31" s="16">
        <f>+'[27]Ponderación % 2024 orig'!$J34</f>
        <v>769.5</v>
      </c>
      <c r="S31" s="16">
        <f>+'[27]Ponderación % 2025'!$G34</f>
        <v>800</v>
      </c>
      <c r="T31" s="16">
        <f>+'[27]Ponderación % 2026'!$G34</f>
        <v>828</v>
      </c>
      <c r="U31" s="16">
        <f>+'[27]Ponderación % 2027'!$G34</f>
        <v>800</v>
      </c>
      <c r="V31" s="17">
        <f>+U31+T31+S31+R31</f>
        <v>3197.5</v>
      </c>
      <c r="W31" s="21">
        <v>0.3</v>
      </c>
      <c r="X31" s="19" t="e">
        <f t="shared" si="1"/>
        <v>#VALUE!</v>
      </c>
    </row>
    <row r="32" spans="1:24" s="14" customFormat="1" ht="33.75">
      <c r="A32" s="409"/>
      <c r="B32" s="411"/>
      <c r="C32" s="411"/>
      <c r="D32" s="411"/>
      <c r="E32" s="411"/>
      <c r="F32" s="414"/>
      <c r="G32" s="416"/>
      <c r="H32" s="417"/>
      <c r="I32" s="406"/>
      <c r="J32" s="407"/>
      <c r="K32" s="407"/>
      <c r="L32" s="407"/>
      <c r="M32" s="407"/>
      <c r="N32" s="408"/>
      <c r="O32" s="405"/>
      <c r="P32" s="405"/>
      <c r="Q32" s="20" t="s">
        <v>907</v>
      </c>
      <c r="R32" s="16">
        <f>+'[27]Ponderación % 2024 orig'!$J35</f>
        <v>250</v>
      </c>
      <c r="S32" s="16">
        <f>+'[27]Ponderación % 2025'!$G35</f>
        <v>300</v>
      </c>
      <c r="T32" s="16">
        <f>+'[27]Ponderación % 2026'!$G35</f>
        <v>330</v>
      </c>
      <c r="U32" s="16">
        <f>+'[27]Ponderación % 2027'!$G35</f>
        <v>330</v>
      </c>
      <c r="V32" s="17">
        <f t="shared" si="2"/>
        <v>1210</v>
      </c>
      <c r="W32" s="21">
        <v>0.3</v>
      </c>
      <c r="X32" s="19" t="e">
        <f t="shared" si="1"/>
        <v>#VALUE!</v>
      </c>
    </row>
    <row r="33" spans="1:24" ht="56.25">
      <c r="A33" s="409"/>
      <c r="B33" s="412"/>
      <c r="C33" s="412"/>
      <c r="D33" s="412"/>
      <c r="E33" s="412"/>
      <c r="F33" s="415"/>
      <c r="G33" s="416"/>
      <c r="H33" s="417"/>
      <c r="I33" s="406"/>
      <c r="J33" s="407"/>
      <c r="K33" s="407"/>
      <c r="L33" s="407"/>
      <c r="M33" s="407"/>
      <c r="N33" s="408"/>
      <c r="O33" s="405"/>
      <c r="P33" s="405"/>
      <c r="Q33" s="20" t="s">
        <v>562</v>
      </c>
      <c r="R33" s="16">
        <f>+'[27]Ponderación % 2024 orig'!$J36</f>
        <v>800</v>
      </c>
      <c r="S33" s="16">
        <f>+'[27]Ponderación % 2025'!$G36</f>
        <v>550</v>
      </c>
      <c r="T33" s="16">
        <f>+'[27]Ponderación % 2026'!$G36</f>
        <v>650</v>
      </c>
      <c r="U33" s="16">
        <f>+'[27]Ponderación % 2027'!$G36</f>
        <v>665</v>
      </c>
      <c r="V33" s="17">
        <f t="shared" si="2"/>
        <v>2665</v>
      </c>
      <c r="W33" s="21">
        <v>0.4</v>
      </c>
      <c r="X33" s="19" t="e">
        <f t="shared" si="1"/>
        <v>#VALUE!</v>
      </c>
    </row>
    <row r="34" spans="1:24" ht="22.5">
      <c r="A34" s="30" t="s">
        <v>563</v>
      </c>
      <c r="B34" s="31">
        <f>SUM(B6:B33)</f>
        <v>19593.5</v>
      </c>
      <c r="C34" s="31" t="e">
        <f t="shared" ref="C34:F34" si="10">SUM(C6:C33)</f>
        <v>#VALUE!</v>
      </c>
      <c r="D34" s="31">
        <f t="shared" si="10"/>
        <v>15612</v>
      </c>
      <c r="E34" s="31">
        <f t="shared" si="10"/>
        <v>16505</v>
      </c>
      <c r="F34" s="32" t="e">
        <f t="shared" si="10"/>
        <v>#VALUE!</v>
      </c>
      <c r="G34" s="31"/>
      <c r="H34" s="33" t="e">
        <f>SUM(H6:H31)</f>
        <v>#VALUE!</v>
      </c>
      <c r="I34" s="30"/>
      <c r="J34" s="31">
        <f t="shared" ref="J34:M34" si="11">SUM(J6:J33)</f>
        <v>19593.5</v>
      </c>
      <c r="K34" s="31" t="e">
        <f t="shared" si="11"/>
        <v>#VALUE!</v>
      </c>
      <c r="L34" s="31">
        <f t="shared" si="11"/>
        <v>15612</v>
      </c>
      <c r="M34" s="31">
        <f t="shared" si="11"/>
        <v>16505</v>
      </c>
      <c r="N34" s="32">
        <f>SUM(N6:N33)</f>
        <v>66477.5</v>
      </c>
      <c r="O34" s="31"/>
      <c r="P34" s="33">
        <f>SUM(P6:P31)</f>
        <v>1</v>
      </c>
      <c r="Q34" s="34"/>
      <c r="R34" s="16">
        <f>SUM(R6:R33)</f>
        <v>19593.5</v>
      </c>
      <c r="S34" s="16">
        <f>SUM(S6:S33)</f>
        <v>13967</v>
      </c>
      <c r="T34" s="16">
        <f t="shared" ref="T34:V34" si="12">SUM(T6:T33)</f>
        <v>15612</v>
      </c>
      <c r="U34" s="16">
        <f t="shared" si="12"/>
        <v>16505</v>
      </c>
      <c r="V34" s="17" t="e">
        <f t="shared" si="12"/>
        <v>#VALUE!</v>
      </c>
      <c r="W34" s="35"/>
      <c r="X34" s="19" t="e">
        <f t="shared" si="1"/>
        <v>#VALUE!</v>
      </c>
    </row>
    <row r="35" spans="1:24">
      <c r="A35" s="36"/>
      <c r="B35" s="37"/>
      <c r="C35" s="37"/>
      <c r="D35" s="37"/>
      <c r="E35" s="37"/>
      <c r="F35" s="37"/>
      <c r="G35" s="38"/>
      <c r="H35" s="38"/>
      <c r="I35" s="36"/>
      <c r="J35" s="37"/>
      <c r="K35" s="37"/>
      <c r="L35" s="37"/>
      <c r="M35" s="37"/>
      <c r="N35" s="37"/>
      <c r="O35" s="38"/>
      <c r="P35" s="38"/>
      <c r="Q35" s="36"/>
      <c r="R35" s="39"/>
      <c r="S35" s="39"/>
      <c r="T35" s="39"/>
      <c r="U35" s="39"/>
      <c r="W35" s="38"/>
      <c r="X35" s="38"/>
    </row>
    <row r="36" spans="1:24">
      <c r="A36" s="36"/>
      <c r="B36" s="37"/>
      <c r="C36" s="37"/>
      <c r="D36" s="37"/>
      <c r="E36" s="37"/>
      <c r="F36" s="37"/>
      <c r="G36" s="38"/>
      <c r="H36" s="38"/>
      <c r="I36" s="36"/>
      <c r="J36" s="37"/>
      <c r="K36" s="37"/>
      <c r="L36" s="37"/>
      <c r="M36" s="37"/>
      <c r="N36" s="37"/>
      <c r="O36" s="38"/>
      <c r="P36" s="38"/>
      <c r="Q36" s="36"/>
      <c r="R36" s="39"/>
      <c r="S36" s="39"/>
      <c r="T36" s="39"/>
      <c r="U36" s="39"/>
      <c r="V36" s="40"/>
      <c r="W36" s="38"/>
      <c r="X36" s="38"/>
    </row>
    <row r="37" spans="1:24">
      <c r="A37" s="36"/>
      <c r="B37" s="37"/>
      <c r="C37" s="37"/>
      <c r="D37" s="37"/>
      <c r="E37" s="37"/>
      <c r="F37" s="37"/>
      <c r="G37" s="38"/>
      <c r="H37" s="38"/>
      <c r="I37" s="36"/>
      <c r="J37" s="37"/>
      <c r="K37" s="37"/>
      <c r="L37" s="37"/>
      <c r="M37" s="37"/>
      <c r="N37" s="37"/>
      <c r="O37" s="38"/>
      <c r="P37" s="38"/>
      <c r="Q37" s="36"/>
      <c r="R37" s="39"/>
      <c r="S37" s="39"/>
      <c r="T37" s="39"/>
      <c r="U37" s="39"/>
      <c r="W37" s="38"/>
      <c r="X37" s="38"/>
    </row>
    <row r="38" spans="1:24">
      <c r="A38" s="36"/>
      <c r="B38" s="37"/>
      <c r="C38" s="37"/>
      <c r="D38" s="37"/>
      <c r="E38" s="37"/>
      <c r="F38" s="37"/>
      <c r="G38" s="38"/>
      <c r="H38" s="38"/>
      <c r="I38" s="36"/>
      <c r="J38" s="37"/>
      <c r="K38" s="37"/>
      <c r="L38" s="37"/>
      <c r="M38" s="37"/>
      <c r="N38" s="37"/>
      <c r="O38" s="38"/>
      <c r="P38" s="38"/>
      <c r="Q38" s="36"/>
      <c r="R38" s="39"/>
      <c r="S38" s="39"/>
      <c r="T38" s="39"/>
      <c r="U38" s="39"/>
      <c r="W38" s="38"/>
      <c r="X38" s="38"/>
    </row>
    <row r="39" spans="1:24">
      <c r="A39" s="36"/>
      <c r="B39" s="37"/>
      <c r="C39" s="37"/>
      <c r="D39" s="37"/>
      <c r="E39" s="37"/>
      <c r="F39" s="37"/>
      <c r="G39" s="38"/>
      <c r="H39" s="38"/>
      <c r="I39" s="36"/>
      <c r="J39" s="37"/>
      <c r="K39" s="37"/>
      <c r="L39" s="37"/>
      <c r="M39" s="37"/>
      <c r="N39" s="37"/>
      <c r="O39" s="38"/>
      <c r="P39" s="38"/>
      <c r="Q39" s="36"/>
      <c r="R39" s="39"/>
      <c r="S39" s="39"/>
      <c r="T39" s="39"/>
      <c r="U39" s="39"/>
      <c r="W39" s="38"/>
      <c r="X39" s="38"/>
    </row>
    <row r="40" spans="1:24">
      <c r="A40" s="36"/>
      <c r="B40" s="37"/>
      <c r="C40" s="37"/>
      <c r="D40" s="37"/>
      <c r="E40" s="37"/>
      <c r="F40" s="37"/>
      <c r="G40" s="38"/>
      <c r="H40" s="38"/>
      <c r="I40" s="36"/>
      <c r="J40" s="37"/>
      <c r="K40" s="37"/>
      <c r="L40" s="37"/>
      <c r="M40" s="37"/>
      <c r="N40" s="37"/>
      <c r="O40" s="38"/>
      <c r="P40" s="38"/>
      <c r="Q40" s="36"/>
      <c r="R40" s="39"/>
      <c r="S40" s="39"/>
      <c r="T40" s="39"/>
      <c r="U40" s="39"/>
      <c r="W40" s="38"/>
      <c r="X40" s="38"/>
    </row>
    <row r="41" spans="1:24">
      <c r="A41" s="36"/>
      <c r="B41" s="37"/>
      <c r="C41" s="37"/>
      <c r="D41" s="37"/>
      <c r="E41" s="37"/>
      <c r="F41" s="37"/>
      <c r="G41" s="38"/>
      <c r="H41" s="38"/>
      <c r="I41" s="36"/>
      <c r="J41" s="37"/>
      <c r="K41" s="37"/>
      <c r="L41" s="37"/>
      <c r="M41" s="37"/>
      <c r="N41" s="37"/>
      <c r="O41" s="38"/>
      <c r="P41" s="38"/>
      <c r="Q41" s="36"/>
      <c r="R41" s="39"/>
      <c r="S41" s="39"/>
      <c r="T41" s="39"/>
      <c r="U41" s="39"/>
      <c r="W41" s="38"/>
      <c r="X41" s="38"/>
    </row>
    <row r="42" spans="1:24">
      <c r="A42" s="36"/>
      <c r="B42" s="37"/>
      <c r="C42" s="37"/>
      <c r="D42" s="37"/>
      <c r="E42" s="37"/>
      <c r="F42" s="37"/>
      <c r="G42" s="38"/>
      <c r="H42" s="38"/>
      <c r="I42" s="36"/>
      <c r="J42" s="37"/>
      <c r="K42" s="37"/>
      <c r="L42" s="37"/>
      <c r="M42" s="37"/>
      <c r="N42" s="37"/>
      <c r="O42" s="38"/>
      <c r="P42" s="38"/>
      <c r="Q42" s="36"/>
      <c r="R42" s="39"/>
      <c r="S42" s="39"/>
      <c r="T42" s="39"/>
      <c r="U42" s="39"/>
      <c r="W42" s="38"/>
      <c r="X42" s="38"/>
    </row>
    <row r="43" spans="1:24">
      <c r="A43" s="36"/>
      <c r="B43" s="37"/>
      <c r="C43" s="37"/>
      <c r="D43" s="37"/>
      <c r="E43" s="37"/>
      <c r="F43" s="37"/>
      <c r="G43" s="38"/>
      <c r="H43" s="38"/>
      <c r="I43" s="36"/>
      <c r="J43" s="37"/>
      <c r="K43" s="37"/>
      <c r="L43" s="37"/>
      <c r="M43" s="37"/>
      <c r="N43" s="37"/>
      <c r="O43" s="38"/>
      <c r="P43" s="38"/>
      <c r="Q43" s="36"/>
      <c r="R43" s="39"/>
      <c r="S43" s="39"/>
      <c r="T43" s="39"/>
      <c r="U43" s="39"/>
      <c r="W43" s="38"/>
      <c r="X43" s="38"/>
    </row>
    <row r="44" spans="1:24">
      <c r="A44" s="36"/>
      <c r="B44" s="37"/>
      <c r="C44" s="37"/>
      <c r="D44" s="37"/>
      <c r="E44" s="37"/>
      <c r="F44" s="37"/>
      <c r="G44" s="38"/>
      <c r="H44" s="38"/>
      <c r="I44" s="36"/>
      <c r="J44" s="37"/>
      <c r="K44" s="37"/>
      <c r="L44" s="37"/>
      <c r="M44" s="37"/>
      <c r="N44" s="37"/>
      <c r="O44" s="38"/>
      <c r="P44" s="38"/>
      <c r="Q44" s="36"/>
      <c r="R44" s="39"/>
      <c r="S44" s="39"/>
      <c r="T44" s="39"/>
      <c r="U44" s="39"/>
      <c r="W44" s="38"/>
      <c r="X44" s="38"/>
    </row>
    <row r="45" spans="1:24">
      <c r="A45" s="36"/>
      <c r="B45" s="37"/>
      <c r="C45" s="37"/>
      <c r="D45" s="37"/>
      <c r="E45" s="37"/>
      <c r="F45" s="37"/>
      <c r="G45" s="38"/>
      <c r="H45" s="38"/>
      <c r="I45" s="36"/>
      <c r="J45" s="37"/>
      <c r="K45" s="37"/>
      <c r="L45" s="37"/>
      <c r="M45" s="37"/>
      <c r="N45" s="37"/>
      <c r="O45" s="38"/>
      <c r="P45" s="38"/>
      <c r="Q45" s="36"/>
      <c r="R45" s="39"/>
      <c r="S45" s="39"/>
      <c r="T45" s="39"/>
      <c r="U45" s="39"/>
      <c r="W45" s="38"/>
      <c r="X45" s="38"/>
    </row>
    <row r="46" spans="1:24">
      <c r="A46" s="36"/>
      <c r="B46" s="37"/>
      <c r="C46" s="37"/>
      <c r="D46" s="37"/>
      <c r="E46" s="37"/>
      <c r="F46" s="37"/>
      <c r="G46" s="38"/>
      <c r="H46" s="38"/>
      <c r="I46" s="36"/>
      <c r="J46" s="37"/>
      <c r="K46" s="37"/>
      <c r="L46" s="37"/>
      <c r="M46" s="37"/>
      <c r="N46" s="37"/>
      <c r="O46" s="38"/>
      <c r="P46" s="38"/>
      <c r="Q46" s="36"/>
      <c r="R46" s="39"/>
      <c r="S46" s="39"/>
      <c r="T46" s="39"/>
      <c r="U46" s="39"/>
      <c r="W46" s="38"/>
      <c r="X46" s="38"/>
    </row>
    <row r="47" spans="1:24">
      <c r="A47" s="36"/>
      <c r="B47" s="37"/>
      <c r="C47" s="37"/>
      <c r="D47" s="37"/>
      <c r="E47" s="37"/>
      <c r="F47" s="37"/>
      <c r="G47" s="38"/>
      <c r="H47" s="38"/>
      <c r="I47" s="36"/>
      <c r="J47" s="37"/>
      <c r="K47" s="37"/>
      <c r="L47" s="37"/>
      <c r="M47" s="37"/>
      <c r="N47" s="37"/>
      <c r="O47" s="38"/>
      <c r="P47" s="38"/>
      <c r="Q47" s="36"/>
      <c r="R47" s="39"/>
      <c r="S47" s="39"/>
      <c r="T47" s="39"/>
      <c r="U47" s="39"/>
      <c r="W47" s="38"/>
      <c r="X47" s="38"/>
    </row>
    <row r="48" spans="1:24">
      <c r="A48" s="36"/>
      <c r="B48" s="37"/>
      <c r="C48" s="37"/>
      <c r="D48" s="37"/>
      <c r="E48" s="37"/>
      <c r="F48" s="37"/>
      <c r="G48" s="38"/>
      <c r="H48" s="38"/>
      <c r="I48" s="36"/>
      <c r="J48" s="37"/>
      <c r="K48" s="37"/>
      <c r="L48" s="37"/>
      <c r="M48" s="37"/>
      <c r="N48" s="37"/>
      <c r="O48" s="38"/>
      <c r="P48" s="38"/>
      <c r="Q48" s="36"/>
      <c r="R48" s="39"/>
      <c r="S48" s="39"/>
      <c r="T48" s="39"/>
      <c r="U48" s="39"/>
      <c r="W48" s="38"/>
      <c r="X48" s="38"/>
    </row>
    <row r="49" spans="1:24">
      <c r="A49" s="36"/>
      <c r="B49" s="37"/>
      <c r="C49" s="37"/>
      <c r="D49" s="37"/>
      <c r="E49" s="37"/>
      <c r="F49" s="37"/>
      <c r="G49" s="38"/>
      <c r="H49" s="38"/>
      <c r="I49" s="36"/>
      <c r="J49" s="37"/>
      <c r="K49" s="37"/>
      <c r="L49" s="37"/>
      <c r="M49" s="37"/>
      <c r="N49" s="37"/>
      <c r="O49" s="38"/>
      <c r="P49" s="38"/>
      <c r="Q49" s="36"/>
      <c r="R49" s="39"/>
      <c r="S49" s="39"/>
      <c r="T49" s="39"/>
      <c r="U49" s="39"/>
      <c r="W49" s="38"/>
      <c r="X49" s="38"/>
    </row>
    <row r="50" spans="1:24">
      <c r="A50" s="36"/>
      <c r="B50" s="37"/>
      <c r="C50" s="37"/>
      <c r="D50" s="37"/>
      <c r="E50" s="37"/>
      <c r="F50" s="37"/>
      <c r="G50" s="38"/>
      <c r="H50" s="38"/>
      <c r="I50" s="36"/>
      <c r="J50" s="37"/>
      <c r="K50" s="37"/>
      <c r="L50" s="37"/>
      <c r="M50" s="37"/>
      <c r="N50" s="37"/>
      <c r="O50" s="38"/>
      <c r="P50" s="38"/>
      <c r="Q50" s="36"/>
      <c r="R50" s="39"/>
      <c r="S50" s="39"/>
      <c r="T50" s="39"/>
      <c r="U50" s="39"/>
      <c r="W50" s="38"/>
      <c r="X50" s="38"/>
    </row>
    <row r="51" spans="1:24">
      <c r="A51" s="36"/>
      <c r="B51" s="37"/>
      <c r="C51" s="37"/>
      <c r="D51" s="37"/>
      <c r="E51" s="37"/>
      <c r="F51" s="37"/>
      <c r="G51" s="38"/>
      <c r="H51" s="38"/>
      <c r="I51" s="36"/>
      <c r="J51" s="37"/>
      <c r="K51" s="37"/>
      <c r="L51" s="37"/>
      <c r="M51" s="37"/>
      <c r="N51" s="37"/>
      <c r="O51" s="38"/>
      <c r="P51" s="38"/>
      <c r="Q51" s="36"/>
      <c r="R51" s="39"/>
      <c r="S51" s="39"/>
      <c r="T51" s="39"/>
      <c r="U51" s="39"/>
      <c r="W51" s="38"/>
      <c r="X51" s="38"/>
    </row>
    <row r="52" spans="1:24">
      <c r="A52" s="36"/>
      <c r="B52" s="37"/>
      <c r="C52" s="37"/>
      <c r="D52" s="37"/>
      <c r="E52" s="37"/>
      <c r="F52" s="37"/>
      <c r="G52" s="38"/>
      <c r="H52" s="38"/>
      <c r="I52" s="36"/>
      <c r="J52" s="37"/>
      <c r="K52" s="37"/>
      <c r="L52" s="37"/>
      <c r="M52" s="37"/>
      <c r="N52" s="37"/>
      <c r="O52" s="38"/>
      <c r="P52" s="38"/>
      <c r="Q52" s="36"/>
      <c r="R52" s="39"/>
      <c r="S52" s="39"/>
      <c r="T52" s="39"/>
      <c r="U52" s="39"/>
      <c r="W52" s="38"/>
      <c r="X52" s="38"/>
    </row>
    <row r="53" spans="1:24">
      <c r="A53" s="36"/>
      <c r="B53" s="37"/>
      <c r="C53" s="37"/>
      <c r="D53" s="37"/>
      <c r="E53" s="37"/>
      <c r="F53" s="37"/>
      <c r="G53" s="38"/>
      <c r="H53" s="38"/>
      <c r="I53" s="36"/>
      <c r="J53" s="37"/>
      <c r="K53" s="37"/>
      <c r="L53" s="37"/>
      <c r="M53" s="37"/>
      <c r="N53" s="37"/>
      <c r="O53" s="38"/>
      <c r="P53" s="38"/>
      <c r="Q53" s="36"/>
      <c r="R53" s="39"/>
      <c r="S53" s="39"/>
      <c r="T53" s="39"/>
      <c r="U53" s="39"/>
      <c r="W53" s="38"/>
      <c r="X53" s="38"/>
    </row>
    <row r="54" spans="1:24">
      <c r="A54" s="36"/>
      <c r="B54" s="37"/>
      <c r="C54" s="37"/>
      <c r="D54" s="37"/>
      <c r="E54" s="37"/>
      <c r="F54" s="37"/>
      <c r="G54" s="38"/>
      <c r="H54" s="38"/>
      <c r="I54" s="36"/>
      <c r="J54" s="37"/>
      <c r="K54" s="37"/>
      <c r="L54" s="37"/>
      <c r="M54" s="37"/>
      <c r="N54" s="37"/>
      <c r="O54" s="38"/>
      <c r="P54" s="38"/>
      <c r="Q54" s="36"/>
      <c r="R54" s="39"/>
      <c r="S54" s="39"/>
      <c r="T54" s="39"/>
      <c r="U54" s="39"/>
      <c r="W54" s="38"/>
      <c r="X54" s="38"/>
    </row>
    <row r="55" spans="1:24">
      <c r="A55" s="36"/>
      <c r="B55" s="37"/>
      <c r="C55" s="37"/>
      <c r="D55" s="37"/>
      <c r="E55" s="37"/>
      <c r="F55" s="37"/>
      <c r="G55" s="38"/>
      <c r="H55" s="38"/>
      <c r="I55" s="36"/>
      <c r="J55" s="37"/>
      <c r="K55" s="37"/>
      <c r="L55" s="37"/>
      <c r="M55" s="37"/>
      <c r="N55" s="37"/>
      <c r="O55" s="38"/>
      <c r="P55" s="38"/>
      <c r="Q55" s="36"/>
      <c r="R55" s="39"/>
      <c r="S55" s="39"/>
      <c r="T55" s="39"/>
      <c r="U55" s="39"/>
      <c r="W55" s="38"/>
      <c r="X55" s="38"/>
    </row>
    <row r="56" spans="1:24">
      <c r="A56" s="36"/>
      <c r="B56" s="37"/>
      <c r="C56" s="37"/>
      <c r="D56" s="37"/>
      <c r="E56" s="37"/>
      <c r="F56" s="37"/>
      <c r="G56" s="38"/>
      <c r="H56" s="38"/>
      <c r="I56" s="36"/>
      <c r="J56" s="37"/>
      <c r="K56" s="37"/>
      <c r="L56" s="37"/>
      <c r="M56" s="37"/>
      <c r="N56" s="37"/>
      <c r="O56" s="38"/>
      <c r="P56" s="38"/>
      <c r="Q56" s="36"/>
      <c r="R56" s="39"/>
      <c r="S56" s="39"/>
      <c r="T56" s="39"/>
      <c r="U56" s="39"/>
      <c r="W56" s="38"/>
      <c r="X56" s="38"/>
    </row>
    <row r="57" spans="1:24">
      <c r="A57" s="36"/>
      <c r="B57" s="37"/>
      <c r="C57" s="37"/>
      <c r="D57" s="37"/>
      <c r="E57" s="37"/>
      <c r="F57" s="37"/>
      <c r="G57" s="38"/>
      <c r="H57" s="38"/>
      <c r="I57" s="36"/>
      <c r="J57" s="37"/>
      <c r="K57" s="37"/>
      <c r="L57" s="37"/>
      <c r="M57" s="37"/>
      <c r="N57" s="37"/>
      <c r="O57" s="38"/>
      <c r="P57" s="38"/>
      <c r="Q57" s="36"/>
      <c r="R57" s="39"/>
      <c r="S57" s="39"/>
      <c r="T57" s="39"/>
      <c r="U57" s="39"/>
      <c r="W57" s="38"/>
      <c r="X57" s="38"/>
    </row>
    <row r="58" spans="1:24">
      <c r="A58" s="36"/>
      <c r="B58" s="37"/>
      <c r="C58" s="37"/>
      <c r="D58" s="37"/>
      <c r="E58" s="37"/>
      <c r="F58" s="37"/>
      <c r="G58" s="38"/>
      <c r="H58" s="38"/>
      <c r="I58" s="36"/>
      <c r="J58" s="37"/>
      <c r="K58" s="37"/>
      <c r="L58" s="37"/>
      <c r="M58" s="37"/>
      <c r="N58" s="37"/>
      <c r="O58" s="38"/>
      <c r="P58" s="38"/>
      <c r="Q58" s="36"/>
      <c r="R58" s="39"/>
      <c r="S58" s="39"/>
      <c r="T58" s="39"/>
      <c r="U58" s="39"/>
      <c r="W58" s="38"/>
      <c r="X58" s="38"/>
    </row>
    <row r="59" spans="1:24">
      <c r="A59" s="36"/>
      <c r="B59" s="37"/>
      <c r="C59" s="37"/>
      <c r="D59" s="37"/>
      <c r="E59" s="37"/>
      <c r="F59" s="37"/>
      <c r="G59" s="38"/>
      <c r="H59" s="38"/>
      <c r="I59" s="36"/>
      <c r="J59" s="37"/>
      <c r="K59" s="37"/>
      <c r="L59" s="37"/>
      <c r="M59" s="37"/>
      <c r="N59" s="37"/>
      <c r="O59" s="38"/>
      <c r="P59" s="38"/>
      <c r="Q59" s="36"/>
      <c r="R59" s="39"/>
      <c r="S59" s="39"/>
      <c r="T59" s="39"/>
      <c r="U59" s="39"/>
      <c r="W59" s="38"/>
      <c r="X59" s="38"/>
    </row>
    <row r="60" spans="1:24">
      <c r="A60" s="36"/>
      <c r="B60" s="37"/>
      <c r="C60" s="37"/>
      <c r="D60" s="37"/>
      <c r="E60" s="37"/>
      <c r="F60" s="37"/>
      <c r="G60" s="38"/>
      <c r="H60" s="38"/>
      <c r="I60" s="36"/>
      <c r="J60" s="37"/>
      <c r="K60" s="37"/>
      <c r="L60" s="37"/>
      <c r="M60" s="37"/>
      <c r="N60" s="37"/>
      <c r="O60" s="38"/>
      <c r="P60" s="38"/>
      <c r="Q60" s="36"/>
      <c r="R60" s="39"/>
      <c r="S60" s="39"/>
      <c r="T60" s="39"/>
      <c r="U60" s="39"/>
      <c r="W60" s="38"/>
      <c r="X60" s="38"/>
    </row>
    <row r="61" spans="1:24">
      <c r="A61" s="36"/>
      <c r="B61" s="37"/>
      <c r="C61" s="37"/>
      <c r="D61" s="37"/>
      <c r="E61" s="37"/>
      <c r="F61" s="37"/>
      <c r="G61" s="38"/>
      <c r="H61" s="38"/>
      <c r="I61" s="36"/>
      <c r="J61" s="37"/>
      <c r="K61" s="37"/>
      <c r="L61" s="37"/>
      <c r="M61" s="37"/>
      <c r="N61" s="37"/>
      <c r="O61" s="38"/>
      <c r="P61" s="38"/>
      <c r="Q61" s="36"/>
      <c r="R61" s="39"/>
      <c r="S61" s="39"/>
      <c r="T61" s="39"/>
      <c r="U61" s="39"/>
      <c r="W61" s="38"/>
      <c r="X61" s="38"/>
    </row>
    <row r="62" spans="1:24">
      <c r="A62" s="36"/>
      <c r="B62" s="37"/>
      <c r="C62" s="37"/>
      <c r="D62" s="37"/>
      <c r="E62" s="37"/>
      <c r="F62" s="37"/>
      <c r="G62" s="38"/>
      <c r="H62" s="38"/>
      <c r="I62" s="36"/>
      <c r="J62" s="37"/>
      <c r="K62" s="37"/>
      <c r="L62" s="37"/>
      <c r="M62" s="37"/>
      <c r="N62" s="37"/>
      <c r="O62" s="38"/>
      <c r="P62" s="38"/>
      <c r="Q62" s="36"/>
      <c r="R62" s="39"/>
      <c r="S62" s="39"/>
      <c r="T62" s="39"/>
      <c r="U62" s="39"/>
      <c r="W62" s="38"/>
      <c r="X62" s="38"/>
    </row>
    <row r="63" spans="1:24">
      <c r="A63" s="36"/>
      <c r="B63" s="37"/>
      <c r="C63" s="37"/>
      <c r="D63" s="37"/>
      <c r="E63" s="37"/>
      <c r="F63" s="37"/>
      <c r="G63" s="38"/>
      <c r="H63" s="38"/>
      <c r="I63" s="36"/>
      <c r="J63" s="37"/>
      <c r="K63" s="37"/>
      <c r="L63" s="37"/>
      <c r="M63" s="37"/>
      <c r="N63" s="37"/>
      <c r="O63" s="38"/>
      <c r="P63" s="38"/>
      <c r="Q63" s="36"/>
      <c r="R63" s="39"/>
      <c r="S63" s="39"/>
      <c r="T63" s="39"/>
      <c r="U63" s="39"/>
      <c r="W63" s="38"/>
      <c r="X63" s="38"/>
    </row>
    <row r="64" spans="1:24">
      <c r="A64" s="36"/>
      <c r="B64" s="37"/>
      <c r="C64" s="37"/>
      <c r="D64" s="37"/>
      <c r="E64" s="37"/>
      <c r="F64" s="37"/>
      <c r="G64" s="38"/>
      <c r="H64" s="38"/>
      <c r="I64" s="36"/>
      <c r="J64" s="37"/>
      <c r="K64" s="37"/>
      <c r="L64" s="37"/>
      <c r="M64" s="37"/>
      <c r="N64" s="37"/>
      <c r="O64" s="38"/>
      <c r="P64" s="38"/>
      <c r="Q64" s="36"/>
      <c r="R64" s="39"/>
      <c r="S64" s="39"/>
      <c r="T64" s="39"/>
      <c r="U64" s="39"/>
      <c r="W64" s="38"/>
      <c r="X64" s="38"/>
    </row>
    <row r="65" spans="1:24">
      <c r="A65" s="36"/>
      <c r="B65" s="37"/>
      <c r="C65" s="37"/>
      <c r="D65" s="37"/>
      <c r="E65" s="37"/>
      <c r="F65" s="37"/>
      <c r="G65" s="38"/>
      <c r="H65" s="38"/>
      <c r="I65" s="36"/>
      <c r="J65" s="37"/>
      <c r="K65" s="37"/>
      <c r="L65" s="37"/>
      <c r="M65" s="37"/>
      <c r="N65" s="37"/>
      <c r="O65" s="38"/>
      <c r="P65" s="38"/>
      <c r="Q65" s="36"/>
      <c r="R65" s="39"/>
      <c r="S65" s="39"/>
      <c r="T65" s="39"/>
      <c r="U65" s="39"/>
      <c r="W65" s="38"/>
      <c r="X65" s="38"/>
    </row>
    <row r="66" spans="1:24">
      <c r="A66" s="36"/>
      <c r="B66" s="37"/>
      <c r="C66" s="37"/>
      <c r="D66" s="37"/>
      <c r="E66" s="37"/>
      <c r="F66" s="37"/>
      <c r="G66" s="38"/>
      <c r="H66" s="38"/>
      <c r="I66" s="36"/>
      <c r="J66" s="37"/>
      <c r="K66" s="37"/>
      <c r="L66" s="37"/>
      <c r="M66" s="37"/>
      <c r="N66" s="37"/>
      <c r="O66" s="38"/>
      <c r="P66" s="38"/>
      <c r="Q66" s="36"/>
      <c r="R66" s="39"/>
      <c r="S66" s="39"/>
      <c r="T66" s="39"/>
      <c r="U66" s="39"/>
      <c r="W66" s="38"/>
      <c r="X66" s="38"/>
    </row>
    <row r="67" spans="1:24">
      <c r="A67" s="36"/>
      <c r="B67" s="37"/>
      <c r="C67" s="37"/>
      <c r="D67" s="37"/>
      <c r="E67" s="37"/>
      <c r="F67" s="37"/>
      <c r="G67" s="38"/>
      <c r="H67" s="38"/>
      <c r="I67" s="36"/>
      <c r="J67" s="37"/>
      <c r="K67" s="37"/>
      <c r="L67" s="37"/>
      <c r="M67" s="37"/>
      <c r="N67" s="37"/>
      <c r="O67" s="38"/>
      <c r="P67" s="38"/>
      <c r="Q67" s="36"/>
      <c r="R67" s="39"/>
      <c r="S67" s="39"/>
      <c r="T67" s="39"/>
      <c r="U67" s="39"/>
      <c r="W67" s="38"/>
      <c r="X67" s="38"/>
    </row>
    <row r="68" spans="1:24">
      <c r="A68" s="36"/>
      <c r="B68" s="37"/>
      <c r="C68" s="37"/>
      <c r="D68" s="37"/>
      <c r="E68" s="37"/>
      <c r="F68" s="37"/>
      <c r="G68" s="38"/>
      <c r="H68" s="38"/>
      <c r="I68" s="36"/>
      <c r="J68" s="37"/>
      <c r="K68" s="37"/>
      <c r="L68" s="37"/>
      <c r="M68" s="37"/>
      <c r="N68" s="37"/>
      <c r="O68" s="38"/>
      <c r="P68" s="38"/>
      <c r="Q68" s="36"/>
      <c r="R68" s="39"/>
      <c r="S68" s="39"/>
      <c r="T68" s="39"/>
      <c r="U68" s="39"/>
      <c r="W68" s="38"/>
      <c r="X68" s="38"/>
    </row>
    <row r="69" spans="1:24">
      <c r="A69" s="36"/>
      <c r="B69" s="37"/>
      <c r="C69" s="37"/>
      <c r="D69" s="37"/>
      <c r="E69" s="37"/>
      <c r="F69" s="37"/>
      <c r="G69" s="38"/>
      <c r="H69" s="38"/>
      <c r="I69" s="36"/>
      <c r="J69" s="37"/>
      <c r="K69" s="37"/>
      <c r="L69" s="37"/>
      <c r="M69" s="37"/>
      <c r="N69" s="37"/>
      <c r="O69" s="38"/>
      <c r="P69" s="38"/>
      <c r="Q69" s="36"/>
      <c r="R69" s="39"/>
      <c r="S69" s="39"/>
      <c r="T69" s="39"/>
      <c r="U69" s="39"/>
      <c r="W69" s="38"/>
      <c r="X69" s="38"/>
    </row>
    <row r="70" spans="1:24">
      <c r="A70" s="36"/>
      <c r="B70" s="37"/>
      <c r="C70" s="37"/>
      <c r="D70" s="37"/>
      <c r="E70" s="37"/>
      <c r="F70" s="37"/>
      <c r="G70" s="38"/>
      <c r="H70" s="38"/>
      <c r="I70" s="36"/>
      <c r="J70" s="37"/>
      <c r="K70" s="37"/>
      <c r="L70" s="37"/>
      <c r="M70" s="37"/>
      <c r="N70" s="37"/>
      <c r="O70" s="38"/>
      <c r="P70" s="38"/>
      <c r="Q70" s="36"/>
      <c r="R70" s="39"/>
      <c r="S70" s="39"/>
      <c r="T70" s="39"/>
      <c r="U70" s="39"/>
      <c r="W70" s="38"/>
      <c r="X70" s="38"/>
    </row>
    <row r="71" spans="1:24">
      <c r="A71" s="36"/>
      <c r="B71" s="37"/>
      <c r="C71" s="37"/>
      <c r="D71" s="37"/>
      <c r="E71" s="37"/>
      <c r="F71" s="37"/>
      <c r="G71" s="38"/>
      <c r="H71" s="38"/>
      <c r="I71" s="36"/>
      <c r="J71" s="37"/>
      <c r="K71" s="37"/>
      <c r="L71" s="37"/>
      <c r="M71" s="37"/>
      <c r="N71" s="37"/>
      <c r="O71" s="38"/>
      <c r="P71" s="38"/>
      <c r="Q71" s="36"/>
      <c r="R71" s="39"/>
      <c r="S71" s="39"/>
      <c r="T71" s="39"/>
      <c r="U71" s="39"/>
      <c r="W71" s="38"/>
      <c r="X71" s="38"/>
    </row>
    <row r="1047282" spans="1:24" s="44" customFormat="1">
      <c r="A1047282" s="13" t="s">
        <v>564</v>
      </c>
      <c r="B1047282" s="41"/>
      <c r="C1047282" s="41"/>
      <c r="D1047282" s="41"/>
      <c r="E1047282" s="41"/>
      <c r="F1047282" s="41"/>
      <c r="G1047282" s="42" t="s">
        <v>564</v>
      </c>
      <c r="H1047282" s="42" t="s">
        <v>564</v>
      </c>
      <c r="I1047282" s="13" t="s">
        <v>565</v>
      </c>
      <c r="J1047282" s="41"/>
      <c r="K1047282" s="41"/>
      <c r="L1047282" s="41"/>
      <c r="M1047282" s="41"/>
      <c r="N1047282" s="41"/>
      <c r="O1047282" s="42" t="s">
        <v>565</v>
      </c>
      <c r="P1047282" s="42" t="s">
        <v>565</v>
      </c>
      <c r="Q1047282" s="13" t="s">
        <v>566</v>
      </c>
      <c r="R1047282" s="43"/>
      <c r="S1047282" s="43"/>
      <c r="T1047282" s="43"/>
      <c r="U1047282" s="43"/>
      <c r="V1047282" s="13"/>
      <c r="W1047282" s="42" t="s">
        <v>566</v>
      </c>
      <c r="X1047282" s="42" t="s">
        <v>566</v>
      </c>
    </row>
    <row r="1047283" spans="1:24" s="44" customFormat="1">
      <c r="A1047283" s="13" t="s">
        <v>567</v>
      </c>
      <c r="B1047283" s="41"/>
      <c r="C1047283" s="41"/>
      <c r="D1047283" s="41"/>
      <c r="E1047283" s="41"/>
      <c r="F1047283" s="41"/>
      <c r="G1047283" s="42" t="s">
        <v>567</v>
      </c>
      <c r="H1047283" s="42" t="s">
        <v>567</v>
      </c>
      <c r="I1047283" s="13" t="s">
        <v>568</v>
      </c>
      <c r="J1047283" s="41"/>
      <c r="K1047283" s="41"/>
      <c r="L1047283" s="41"/>
      <c r="M1047283" s="41"/>
      <c r="N1047283" s="41"/>
      <c r="O1047283" s="42" t="s">
        <v>568</v>
      </c>
      <c r="P1047283" s="42" t="s">
        <v>568</v>
      </c>
      <c r="Q1047283" s="13" t="s">
        <v>569</v>
      </c>
      <c r="R1047283" s="43"/>
      <c r="S1047283" s="43"/>
      <c r="T1047283" s="43"/>
      <c r="U1047283" s="43"/>
      <c r="V1047283" s="13"/>
      <c r="W1047283" s="42" t="s">
        <v>569</v>
      </c>
      <c r="X1047283" s="42" t="s">
        <v>569</v>
      </c>
    </row>
    <row r="1047284" spans="1:24" s="44" customFormat="1">
      <c r="A1047284" s="13" t="s">
        <v>567</v>
      </c>
      <c r="B1047284" s="41"/>
      <c r="C1047284" s="41"/>
      <c r="D1047284" s="41"/>
      <c r="E1047284" s="41"/>
      <c r="F1047284" s="41"/>
      <c r="G1047284" s="42" t="s">
        <v>567</v>
      </c>
      <c r="H1047284" s="42" t="s">
        <v>567</v>
      </c>
      <c r="I1047284" s="13" t="s">
        <v>568</v>
      </c>
      <c r="J1047284" s="41"/>
      <c r="K1047284" s="41"/>
      <c r="L1047284" s="41"/>
      <c r="M1047284" s="41"/>
      <c r="N1047284" s="41"/>
      <c r="O1047284" s="42" t="s">
        <v>568</v>
      </c>
      <c r="P1047284" s="42" t="s">
        <v>568</v>
      </c>
      <c r="Q1047284" s="13" t="s">
        <v>569</v>
      </c>
      <c r="R1047284" s="43"/>
      <c r="S1047284" s="43"/>
      <c r="T1047284" s="43"/>
      <c r="U1047284" s="43"/>
      <c r="V1047284" s="13"/>
      <c r="W1047284" s="42" t="s">
        <v>569</v>
      </c>
      <c r="X1047284" s="42" t="s">
        <v>569</v>
      </c>
    </row>
    <row r="1047285" spans="1:24" s="44" customFormat="1">
      <c r="A1047285" s="13" t="s">
        <v>567</v>
      </c>
      <c r="B1047285" s="41"/>
      <c r="C1047285" s="41"/>
      <c r="D1047285" s="41"/>
      <c r="E1047285" s="41"/>
      <c r="F1047285" s="41"/>
      <c r="G1047285" s="42" t="s">
        <v>567</v>
      </c>
      <c r="H1047285" s="42" t="s">
        <v>567</v>
      </c>
      <c r="I1047285" s="13" t="s">
        <v>568</v>
      </c>
      <c r="J1047285" s="41"/>
      <c r="K1047285" s="41"/>
      <c r="L1047285" s="41"/>
      <c r="M1047285" s="41"/>
      <c r="N1047285" s="41"/>
      <c r="O1047285" s="42" t="s">
        <v>568</v>
      </c>
      <c r="P1047285" s="42" t="s">
        <v>568</v>
      </c>
      <c r="Q1047285" s="13" t="s">
        <v>569</v>
      </c>
      <c r="R1047285" s="43"/>
      <c r="S1047285" s="43"/>
      <c r="T1047285" s="43"/>
      <c r="U1047285" s="43"/>
      <c r="V1047285" s="13"/>
      <c r="W1047285" s="42" t="s">
        <v>569</v>
      </c>
      <c r="X1047285" s="42" t="s">
        <v>569</v>
      </c>
    </row>
    <row r="1047286" spans="1:24" s="44" customFormat="1">
      <c r="A1047286" s="13" t="s">
        <v>567</v>
      </c>
      <c r="B1047286" s="41"/>
      <c r="C1047286" s="41"/>
      <c r="D1047286" s="41"/>
      <c r="E1047286" s="41"/>
      <c r="F1047286" s="41"/>
      <c r="G1047286" s="42" t="s">
        <v>567</v>
      </c>
      <c r="H1047286" s="42" t="s">
        <v>567</v>
      </c>
      <c r="I1047286" s="13" t="s">
        <v>568</v>
      </c>
      <c r="J1047286" s="41"/>
      <c r="K1047286" s="41"/>
      <c r="L1047286" s="41"/>
      <c r="M1047286" s="41"/>
      <c r="N1047286" s="41"/>
      <c r="O1047286" s="42" t="s">
        <v>568</v>
      </c>
      <c r="P1047286" s="42" t="s">
        <v>568</v>
      </c>
      <c r="Q1047286" s="13" t="s">
        <v>569</v>
      </c>
      <c r="R1047286" s="43"/>
      <c r="S1047286" s="43"/>
      <c r="T1047286" s="43"/>
      <c r="U1047286" s="43"/>
      <c r="V1047286" s="13"/>
      <c r="W1047286" s="42" t="s">
        <v>569</v>
      </c>
      <c r="X1047286" s="42" t="s">
        <v>569</v>
      </c>
    </row>
    <row r="1047287" spans="1:24" s="44" customFormat="1">
      <c r="A1047287" s="13" t="s">
        <v>567</v>
      </c>
      <c r="B1047287" s="41"/>
      <c r="C1047287" s="41"/>
      <c r="D1047287" s="41"/>
      <c r="E1047287" s="41"/>
      <c r="F1047287" s="41"/>
      <c r="G1047287" s="42" t="s">
        <v>567</v>
      </c>
      <c r="H1047287" s="42" t="s">
        <v>567</v>
      </c>
      <c r="I1047287" s="13" t="s">
        <v>568</v>
      </c>
      <c r="J1047287" s="41"/>
      <c r="K1047287" s="41"/>
      <c r="L1047287" s="41"/>
      <c r="M1047287" s="41"/>
      <c r="N1047287" s="41"/>
      <c r="O1047287" s="42" t="s">
        <v>568</v>
      </c>
      <c r="P1047287" s="42" t="s">
        <v>568</v>
      </c>
      <c r="Q1047287" s="13" t="s">
        <v>569</v>
      </c>
      <c r="R1047287" s="43"/>
      <c r="S1047287" s="43"/>
      <c r="T1047287" s="43"/>
      <c r="U1047287" s="43"/>
      <c r="V1047287" s="13"/>
      <c r="W1047287" s="42" t="s">
        <v>569</v>
      </c>
      <c r="X1047287" s="42" t="s">
        <v>569</v>
      </c>
    </row>
    <row r="1047288" spans="1:24" s="44" customFormat="1">
      <c r="A1047288" s="13" t="s">
        <v>99</v>
      </c>
      <c r="B1047288" s="41"/>
      <c r="C1047288" s="41"/>
      <c r="D1047288" s="41"/>
      <c r="E1047288" s="41"/>
      <c r="F1047288" s="41"/>
      <c r="G1047288" s="42" t="s">
        <v>99</v>
      </c>
      <c r="H1047288" s="42" t="s">
        <v>99</v>
      </c>
      <c r="I1047288" s="13" t="s">
        <v>570</v>
      </c>
      <c r="J1047288" s="41"/>
      <c r="K1047288" s="41"/>
      <c r="L1047288" s="41"/>
      <c r="M1047288" s="41"/>
      <c r="N1047288" s="41"/>
      <c r="O1047288" s="42" t="s">
        <v>570</v>
      </c>
      <c r="P1047288" s="42" t="s">
        <v>570</v>
      </c>
      <c r="Q1047288" s="13" t="s">
        <v>571</v>
      </c>
      <c r="R1047288" s="43"/>
      <c r="S1047288" s="43"/>
      <c r="T1047288" s="43"/>
      <c r="U1047288" s="43"/>
      <c r="V1047288" s="13"/>
      <c r="W1047288" s="42" t="s">
        <v>571</v>
      </c>
      <c r="X1047288" s="42" t="s">
        <v>571</v>
      </c>
    </row>
    <row r="1047289" spans="1:24" s="44" customFormat="1">
      <c r="A1047289" s="13" t="s">
        <v>274</v>
      </c>
      <c r="B1047289" s="41"/>
      <c r="C1047289" s="41"/>
      <c r="D1047289" s="41"/>
      <c r="E1047289" s="41"/>
      <c r="F1047289" s="41"/>
      <c r="G1047289" s="42" t="s">
        <v>274</v>
      </c>
      <c r="H1047289" s="42" t="s">
        <v>274</v>
      </c>
      <c r="I1047289" s="13" t="s">
        <v>572</v>
      </c>
      <c r="J1047289" s="41"/>
      <c r="K1047289" s="41"/>
      <c r="L1047289" s="41"/>
      <c r="M1047289" s="41"/>
      <c r="N1047289" s="41"/>
      <c r="O1047289" s="42" t="s">
        <v>572</v>
      </c>
      <c r="P1047289" s="42" t="s">
        <v>572</v>
      </c>
      <c r="Q1047289" s="13" t="s">
        <v>573</v>
      </c>
      <c r="R1047289" s="43"/>
      <c r="S1047289" s="43"/>
      <c r="T1047289" s="43"/>
      <c r="U1047289" s="43"/>
      <c r="V1047289" s="13"/>
      <c r="W1047289" s="42" t="s">
        <v>573</v>
      </c>
      <c r="X1047289" s="42" t="s">
        <v>573</v>
      </c>
    </row>
    <row r="1047290" spans="1:24" s="44" customFormat="1">
      <c r="A1047290" s="13" t="s">
        <v>99</v>
      </c>
      <c r="B1047290" s="41"/>
      <c r="C1047290" s="41"/>
      <c r="D1047290" s="41"/>
      <c r="E1047290" s="41"/>
      <c r="F1047290" s="41"/>
      <c r="G1047290" s="42" t="s">
        <v>99</v>
      </c>
      <c r="H1047290" s="42" t="s">
        <v>99</v>
      </c>
      <c r="I1047290" s="13" t="s">
        <v>570</v>
      </c>
      <c r="J1047290" s="41"/>
      <c r="K1047290" s="41"/>
      <c r="L1047290" s="41"/>
      <c r="M1047290" s="41"/>
      <c r="N1047290" s="41"/>
      <c r="O1047290" s="42" t="s">
        <v>570</v>
      </c>
      <c r="P1047290" s="42" t="s">
        <v>570</v>
      </c>
      <c r="Q1047290" s="13" t="s">
        <v>574</v>
      </c>
      <c r="R1047290" s="43"/>
      <c r="S1047290" s="43"/>
      <c r="T1047290" s="43"/>
      <c r="U1047290" s="43"/>
      <c r="V1047290" s="13"/>
      <c r="W1047290" s="42" t="s">
        <v>574</v>
      </c>
      <c r="X1047290" s="42" t="s">
        <v>574</v>
      </c>
    </row>
    <row r="1047291" spans="1:24" s="44" customFormat="1">
      <c r="A1047291" s="13" t="s">
        <v>99</v>
      </c>
      <c r="B1047291" s="41"/>
      <c r="C1047291" s="41"/>
      <c r="D1047291" s="41"/>
      <c r="E1047291" s="41"/>
      <c r="F1047291" s="41"/>
      <c r="G1047291" s="42" t="s">
        <v>99</v>
      </c>
      <c r="H1047291" s="42" t="s">
        <v>99</v>
      </c>
      <c r="I1047291" s="13" t="s">
        <v>570</v>
      </c>
      <c r="J1047291" s="41"/>
      <c r="K1047291" s="41"/>
      <c r="L1047291" s="41"/>
      <c r="M1047291" s="41"/>
      <c r="N1047291" s="41"/>
      <c r="O1047291" s="42" t="s">
        <v>570</v>
      </c>
      <c r="P1047291" s="42" t="s">
        <v>570</v>
      </c>
      <c r="Q1047291" s="13" t="s">
        <v>575</v>
      </c>
      <c r="R1047291" s="43"/>
      <c r="S1047291" s="43"/>
      <c r="T1047291" s="43"/>
      <c r="U1047291" s="43"/>
      <c r="V1047291" s="13"/>
      <c r="W1047291" s="42" t="s">
        <v>575</v>
      </c>
      <c r="X1047291" s="42" t="s">
        <v>575</v>
      </c>
    </row>
    <row r="1047292" spans="1:24" s="44" customFormat="1">
      <c r="A1047292" s="13" t="s">
        <v>99</v>
      </c>
      <c r="B1047292" s="41"/>
      <c r="C1047292" s="41"/>
      <c r="D1047292" s="41"/>
      <c r="E1047292" s="41"/>
      <c r="F1047292" s="41"/>
      <c r="G1047292" s="42" t="s">
        <v>99</v>
      </c>
      <c r="H1047292" s="42" t="s">
        <v>99</v>
      </c>
      <c r="I1047292" s="13" t="s">
        <v>570</v>
      </c>
      <c r="J1047292" s="41"/>
      <c r="K1047292" s="41"/>
      <c r="L1047292" s="41"/>
      <c r="M1047292" s="41"/>
      <c r="N1047292" s="41"/>
      <c r="O1047292" s="42" t="s">
        <v>570</v>
      </c>
      <c r="P1047292" s="42" t="s">
        <v>570</v>
      </c>
      <c r="Q1047292" s="13" t="s">
        <v>576</v>
      </c>
      <c r="R1047292" s="43"/>
      <c r="S1047292" s="43"/>
      <c r="T1047292" s="43"/>
      <c r="U1047292" s="43"/>
      <c r="V1047292" s="13"/>
      <c r="W1047292" s="42" t="s">
        <v>576</v>
      </c>
      <c r="X1047292" s="42" t="s">
        <v>576</v>
      </c>
    </row>
    <row r="1047293" spans="1:24" s="44" customFormat="1">
      <c r="A1047293" s="13" t="s">
        <v>99</v>
      </c>
      <c r="B1047293" s="41"/>
      <c r="C1047293" s="41"/>
      <c r="D1047293" s="41"/>
      <c r="E1047293" s="41"/>
      <c r="F1047293" s="41"/>
      <c r="G1047293" s="42" t="s">
        <v>99</v>
      </c>
      <c r="H1047293" s="42" t="s">
        <v>99</v>
      </c>
      <c r="I1047293" s="13" t="s">
        <v>570</v>
      </c>
      <c r="J1047293" s="41"/>
      <c r="K1047293" s="41"/>
      <c r="L1047293" s="41"/>
      <c r="M1047293" s="41"/>
      <c r="N1047293" s="41"/>
      <c r="O1047293" s="42" t="s">
        <v>570</v>
      </c>
      <c r="P1047293" s="42" t="s">
        <v>570</v>
      </c>
      <c r="Q1047293" s="13" t="s">
        <v>577</v>
      </c>
      <c r="R1047293" s="43"/>
      <c r="S1047293" s="43"/>
      <c r="T1047293" s="43"/>
      <c r="U1047293" s="43"/>
      <c r="V1047293" s="13"/>
      <c r="W1047293" s="42" t="s">
        <v>577</v>
      </c>
      <c r="X1047293" s="42" t="s">
        <v>577</v>
      </c>
    </row>
    <row r="1047294" spans="1:24" s="44" customFormat="1">
      <c r="A1047294" s="13" t="s">
        <v>99</v>
      </c>
      <c r="B1047294" s="41"/>
      <c r="C1047294" s="41"/>
      <c r="D1047294" s="41"/>
      <c r="E1047294" s="41"/>
      <c r="F1047294" s="41"/>
      <c r="G1047294" s="42" t="s">
        <v>99</v>
      </c>
      <c r="H1047294" s="42" t="s">
        <v>99</v>
      </c>
      <c r="I1047294" s="13" t="s">
        <v>570</v>
      </c>
      <c r="J1047294" s="41"/>
      <c r="K1047294" s="41"/>
      <c r="L1047294" s="41"/>
      <c r="M1047294" s="41"/>
      <c r="N1047294" s="41"/>
      <c r="O1047294" s="42" t="s">
        <v>570</v>
      </c>
      <c r="P1047294" s="42" t="s">
        <v>570</v>
      </c>
      <c r="Q1047294" s="13" t="s">
        <v>577</v>
      </c>
      <c r="R1047294" s="43"/>
      <c r="S1047294" s="43"/>
      <c r="T1047294" s="43"/>
      <c r="U1047294" s="43"/>
      <c r="V1047294" s="13"/>
      <c r="W1047294" s="42" t="s">
        <v>577</v>
      </c>
      <c r="X1047294" s="42" t="s">
        <v>577</v>
      </c>
    </row>
    <row r="1047295" spans="1:24" s="44" customFormat="1">
      <c r="A1047295" s="13" t="s">
        <v>99</v>
      </c>
      <c r="B1047295" s="41"/>
      <c r="C1047295" s="41"/>
      <c r="D1047295" s="41"/>
      <c r="E1047295" s="41"/>
      <c r="F1047295" s="41"/>
      <c r="G1047295" s="42" t="s">
        <v>99</v>
      </c>
      <c r="H1047295" s="42" t="s">
        <v>99</v>
      </c>
      <c r="I1047295" s="13" t="s">
        <v>570</v>
      </c>
      <c r="J1047295" s="41"/>
      <c r="K1047295" s="41"/>
      <c r="L1047295" s="41"/>
      <c r="M1047295" s="41"/>
      <c r="N1047295" s="41"/>
      <c r="O1047295" s="42" t="s">
        <v>570</v>
      </c>
      <c r="P1047295" s="42" t="s">
        <v>570</v>
      </c>
      <c r="Q1047295" s="13" t="s">
        <v>577</v>
      </c>
      <c r="R1047295" s="43"/>
      <c r="S1047295" s="43"/>
      <c r="T1047295" s="43"/>
      <c r="U1047295" s="43"/>
      <c r="V1047295" s="13"/>
      <c r="W1047295" s="42" t="s">
        <v>577</v>
      </c>
      <c r="X1047295" s="42" t="s">
        <v>577</v>
      </c>
    </row>
    <row r="1047296" spans="1:24" s="44" customFormat="1">
      <c r="A1047296" s="13" t="s">
        <v>99</v>
      </c>
      <c r="B1047296" s="41"/>
      <c r="C1047296" s="41"/>
      <c r="D1047296" s="41"/>
      <c r="E1047296" s="41"/>
      <c r="F1047296" s="41"/>
      <c r="G1047296" s="42" t="s">
        <v>99</v>
      </c>
      <c r="H1047296" s="42" t="s">
        <v>99</v>
      </c>
      <c r="I1047296" s="13" t="s">
        <v>570</v>
      </c>
      <c r="J1047296" s="41"/>
      <c r="K1047296" s="41"/>
      <c r="L1047296" s="41"/>
      <c r="M1047296" s="41"/>
      <c r="N1047296" s="41"/>
      <c r="O1047296" s="42" t="s">
        <v>570</v>
      </c>
      <c r="P1047296" s="42" t="s">
        <v>570</v>
      </c>
      <c r="Q1047296" s="13" t="s">
        <v>577</v>
      </c>
      <c r="R1047296" s="43"/>
      <c r="S1047296" s="43"/>
      <c r="T1047296" s="43"/>
      <c r="U1047296" s="43"/>
      <c r="V1047296" s="13"/>
      <c r="W1047296" s="42" t="s">
        <v>577</v>
      </c>
      <c r="X1047296" s="42" t="s">
        <v>577</v>
      </c>
    </row>
    <row r="1047297" spans="1:24" s="44" customFormat="1">
      <c r="A1047297" s="13" t="s">
        <v>99</v>
      </c>
      <c r="B1047297" s="41"/>
      <c r="C1047297" s="41"/>
      <c r="D1047297" s="41"/>
      <c r="E1047297" s="41"/>
      <c r="F1047297" s="41"/>
      <c r="G1047297" s="42" t="s">
        <v>99</v>
      </c>
      <c r="H1047297" s="42" t="s">
        <v>99</v>
      </c>
      <c r="I1047297" s="13" t="s">
        <v>570</v>
      </c>
      <c r="J1047297" s="41"/>
      <c r="K1047297" s="41"/>
      <c r="L1047297" s="41"/>
      <c r="M1047297" s="41"/>
      <c r="N1047297" s="41"/>
      <c r="O1047297" s="42" t="s">
        <v>570</v>
      </c>
      <c r="P1047297" s="42" t="s">
        <v>570</v>
      </c>
      <c r="Q1047297" s="13" t="s">
        <v>578</v>
      </c>
      <c r="R1047297" s="43"/>
      <c r="S1047297" s="43"/>
      <c r="T1047297" s="43"/>
      <c r="U1047297" s="43"/>
      <c r="V1047297" s="13"/>
      <c r="W1047297" s="42" t="s">
        <v>578</v>
      </c>
      <c r="X1047297" s="42" t="s">
        <v>578</v>
      </c>
    </row>
    <row r="1047298" spans="1:24" s="44" customFormat="1">
      <c r="A1047298" s="13" t="s">
        <v>99</v>
      </c>
      <c r="B1047298" s="41"/>
      <c r="C1047298" s="41"/>
      <c r="D1047298" s="41"/>
      <c r="E1047298" s="41"/>
      <c r="F1047298" s="41"/>
      <c r="G1047298" s="42" t="s">
        <v>99</v>
      </c>
      <c r="H1047298" s="42" t="s">
        <v>99</v>
      </c>
      <c r="I1047298" s="13" t="s">
        <v>570</v>
      </c>
      <c r="J1047298" s="41"/>
      <c r="K1047298" s="41"/>
      <c r="L1047298" s="41"/>
      <c r="M1047298" s="41"/>
      <c r="N1047298" s="41"/>
      <c r="O1047298" s="42" t="s">
        <v>570</v>
      </c>
      <c r="P1047298" s="42" t="s">
        <v>570</v>
      </c>
      <c r="Q1047298" s="13" t="s">
        <v>578</v>
      </c>
      <c r="R1047298" s="43"/>
      <c r="S1047298" s="43"/>
      <c r="T1047298" s="43"/>
      <c r="U1047298" s="43"/>
      <c r="V1047298" s="13"/>
      <c r="W1047298" s="42" t="s">
        <v>578</v>
      </c>
      <c r="X1047298" s="42" t="s">
        <v>578</v>
      </c>
    </row>
    <row r="1047299" spans="1:24" s="44" customFormat="1">
      <c r="A1047299" s="13" t="s">
        <v>99</v>
      </c>
      <c r="B1047299" s="41"/>
      <c r="C1047299" s="41"/>
      <c r="D1047299" s="41"/>
      <c r="E1047299" s="41"/>
      <c r="F1047299" s="41"/>
      <c r="G1047299" s="42" t="s">
        <v>99</v>
      </c>
      <c r="H1047299" s="42" t="s">
        <v>99</v>
      </c>
      <c r="I1047299" s="13" t="s">
        <v>570</v>
      </c>
      <c r="J1047299" s="41"/>
      <c r="K1047299" s="41"/>
      <c r="L1047299" s="41"/>
      <c r="M1047299" s="41"/>
      <c r="N1047299" s="41"/>
      <c r="O1047299" s="42" t="s">
        <v>570</v>
      </c>
      <c r="P1047299" s="42" t="s">
        <v>570</v>
      </c>
      <c r="Q1047299" s="13" t="s">
        <v>578</v>
      </c>
      <c r="R1047299" s="43"/>
      <c r="S1047299" s="43"/>
      <c r="T1047299" s="43"/>
      <c r="U1047299" s="43"/>
      <c r="V1047299" s="13"/>
      <c r="W1047299" s="42" t="s">
        <v>578</v>
      </c>
      <c r="X1047299" s="42" t="s">
        <v>578</v>
      </c>
    </row>
    <row r="1047300" spans="1:24" s="44" customFormat="1">
      <c r="A1047300" s="13" t="s">
        <v>99</v>
      </c>
      <c r="B1047300" s="41"/>
      <c r="C1047300" s="41"/>
      <c r="D1047300" s="41"/>
      <c r="E1047300" s="41"/>
      <c r="F1047300" s="41"/>
      <c r="G1047300" s="42" t="s">
        <v>99</v>
      </c>
      <c r="H1047300" s="42" t="s">
        <v>99</v>
      </c>
      <c r="I1047300" s="13" t="s">
        <v>570</v>
      </c>
      <c r="J1047300" s="41"/>
      <c r="K1047300" s="41"/>
      <c r="L1047300" s="41"/>
      <c r="M1047300" s="41"/>
      <c r="N1047300" s="41"/>
      <c r="O1047300" s="42" t="s">
        <v>570</v>
      </c>
      <c r="P1047300" s="42" t="s">
        <v>570</v>
      </c>
      <c r="Q1047300" s="13" t="s">
        <v>578</v>
      </c>
      <c r="R1047300" s="43"/>
      <c r="S1047300" s="43"/>
      <c r="T1047300" s="43"/>
      <c r="U1047300" s="43"/>
      <c r="V1047300" s="13"/>
      <c r="W1047300" s="42" t="s">
        <v>578</v>
      </c>
      <c r="X1047300" s="42" t="s">
        <v>578</v>
      </c>
    </row>
    <row r="1047301" spans="1:24" s="44" customFormat="1">
      <c r="A1047301" s="13" t="s">
        <v>99</v>
      </c>
      <c r="B1047301" s="41"/>
      <c r="C1047301" s="41"/>
      <c r="D1047301" s="41"/>
      <c r="E1047301" s="41"/>
      <c r="F1047301" s="41"/>
      <c r="G1047301" s="42" t="s">
        <v>99</v>
      </c>
      <c r="H1047301" s="42" t="s">
        <v>99</v>
      </c>
      <c r="I1047301" s="13" t="s">
        <v>570</v>
      </c>
      <c r="J1047301" s="41"/>
      <c r="K1047301" s="41"/>
      <c r="L1047301" s="41"/>
      <c r="M1047301" s="41"/>
      <c r="N1047301" s="41"/>
      <c r="O1047301" s="42" t="s">
        <v>570</v>
      </c>
      <c r="P1047301" s="42" t="s">
        <v>570</v>
      </c>
      <c r="Q1047301" s="13" t="s">
        <v>579</v>
      </c>
      <c r="R1047301" s="43"/>
      <c r="S1047301" s="43"/>
      <c r="T1047301" s="43"/>
      <c r="U1047301" s="43"/>
      <c r="V1047301" s="13"/>
      <c r="W1047301" s="42" t="s">
        <v>579</v>
      </c>
      <c r="X1047301" s="42" t="s">
        <v>579</v>
      </c>
    </row>
    <row r="1047302" spans="1:24" s="44" customFormat="1">
      <c r="A1047302" s="13" t="s">
        <v>99</v>
      </c>
      <c r="B1047302" s="41"/>
      <c r="C1047302" s="41"/>
      <c r="D1047302" s="41"/>
      <c r="E1047302" s="41"/>
      <c r="F1047302" s="41"/>
      <c r="G1047302" s="42" t="s">
        <v>99</v>
      </c>
      <c r="H1047302" s="42" t="s">
        <v>99</v>
      </c>
      <c r="I1047302" s="13" t="s">
        <v>570</v>
      </c>
      <c r="J1047302" s="41"/>
      <c r="K1047302" s="41"/>
      <c r="L1047302" s="41"/>
      <c r="M1047302" s="41"/>
      <c r="N1047302" s="41"/>
      <c r="O1047302" s="42" t="s">
        <v>570</v>
      </c>
      <c r="P1047302" s="42" t="s">
        <v>570</v>
      </c>
      <c r="Q1047302" s="13" t="s">
        <v>580</v>
      </c>
      <c r="R1047302" s="43"/>
      <c r="S1047302" s="43"/>
      <c r="T1047302" s="43"/>
      <c r="U1047302" s="43"/>
      <c r="V1047302" s="13"/>
      <c r="W1047302" s="42" t="s">
        <v>580</v>
      </c>
      <c r="X1047302" s="42" t="s">
        <v>580</v>
      </c>
    </row>
    <row r="1047303" spans="1:24" s="44" customFormat="1">
      <c r="A1047303" s="13" t="s">
        <v>99</v>
      </c>
      <c r="B1047303" s="41"/>
      <c r="C1047303" s="41"/>
      <c r="D1047303" s="41"/>
      <c r="E1047303" s="41"/>
      <c r="F1047303" s="41"/>
      <c r="G1047303" s="42" t="s">
        <v>99</v>
      </c>
      <c r="H1047303" s="42" t="s">
        <v>99</v>
      </c>
      <c r="I1047303" s="13" t="s">
        <v>570</v>
      </c>
      <c r="J1047303" s="41"/>
      <c r="K1047303" s="41"/>
      <c r="L1047303" s="41"/>
      <c r="M1047303" s="41"/>
      <c r="N1047303" s="41"/>
      <c r="O1047303" s="42" t="s">
        <v>570</v>
      </c>
      <c r="P1047303" s="42" t="s">
        <v>570</v>
      </c>
      <c r="Q1047303" s="13" t="s">
        <v>580</v>
      </c>
      <c r="R1047303" s="43"/>
      <c r="S1047303" s="43"/>
      <c r="T1047303" s="43"/>
      <c r="U1047303" s="43"/>
      <c r="V1047303" s="13"/>
      <c r="W1047303" s="42" t="s">
        <v>580</v>
      </c>
      <c r="X1047303" s="42" t="s">
        <v>580</v>
      </c>
    </row>
    <row r="1047304" spans="1:24" s="44" customFormat="1">
      <c r="A1047304" s="13" t="s">
        <v>354</v>
      </c>
      <c r="B1047304" s="41"/>
      <c r="C1047304" s="41"/>
      <c r="D1047304" s="41"/>
      <c r="E1047304" s="41"/>
      <c r="F1047304" s="41"/>
      <c r="G1047304" s="42" t="s">
        <v>354</v>
      </c>
      <c r="H1047304" s="42" t="s">
        <v>354</v>
      </c>
      <c r="I1047304" s="13" t="s">
        <v>581</v>
      </c>
      <c r="J1047304" s="41"/>
      <c r="K1047304" s="41"/>
      <c r="L1047304" s="41"/>
      <c r="M1047304" s="41"/>
      <c r="N1047304" s="41"/>
      <c r="O1047304" s="42" t="s">
        <v>581</v>
      </c>
      <c r="P1047304" s="42" t="s">
        <v>581</v>
      </c>
      <c r="Q1047304" s="13" t="s">
        <v>582</v>
      </c>
      <c r="R1047304" s="43"/>
      <c r="S1047304" s="43"/>
      <c r="T1047304" s="43"/>
      <c r="U1047304" s="43"/>
      <c r="V1047304" s="13"/>
      <c r="W1047304" s="42" t="s">
        <v>582</v>
      </c>
      <c r="X1047304" s="42" t="s">
        <v>582</v>
      </c>
    </row>
    <row r="1047305" spans="1:24" s="44" customFormat="1">
      <c r="A1047305" s="13" t="s">
        <v>301</v>
      </c>
      <c r="B1047305" s="41"/>
      <c r="C1047305" s="41"/>
      <c r="D1047305" s="41"/>
      <c r="E1047305" s="41"/>
      <c r="F1047305" s="41"/>
      <c r="G1047305" s="42" t="s">
        <v>301</v>
      </c>
      <c r="H1047305" s="42" t="s">
        <v>301</v>
      </c>
      <c r="I1047305" s="13" t="s">
        <v>583</v>
      </c>
      <c r="J1047305" s="41"/>
      <c r="K1047305" s="41"/>
      <c r="L1047305" s="41"/>
      <c r="M1047305" s="41"/>
      <c r="N1047305" s="41"/>
      <c r="O1047305" s="42" t="s">
        <v>583</v>
      </c>
      <c r="P1047305" s="42" t="s">
        <v>583</v>
      </c>
      <c r="Q1047305" s="13" t="s">
        <v>584</v>
      </c>
      <c r="R1047305" s="43"/>
      <c r="S1047305" s="43"/>
      <c r="T1047305" s="43"/>
      <c r="U1047305" s="43"/>
      <c r="V1047305" s="13"/>
      <c r="W1047305" s="42" t="s">
        <v>584</v>
      </c>
      <c r="X1047305" s="42" t="s">
        <v>584</v>
      </c>
    </row>
    <row r="1047306" spans="1:24" s="44" customFormat="1">
      <c r="A1047306" s="13" t="s">
        <v>301</v>
      </c>
      <c r="B1047306" s="41"/>
      <c r="C1047306" s="41"/>
      <c r="D1047306" s="41"/>
      <c r="E1047306" s="41"/>
      <c r="F1047306" s="41"/>
      <c r="G1047306" s="42" t="s">
        <v>301</v>
      </c>
      <c r="H1047306" s="42" t="s">
        <v>301</v>
      </c>
      <c r="I1047306" s="13" t="s">
        <v>583</v>
      </c>
      <c r="J1047306" s="41"/>
      <c r="K1047306" s="41"/>
      <c r="L1047306" s="41"/>
      <c r="M1047306" s="41"/>
      <c r="N1047306" s="41"/>
      <c r="O1047306" s="42" t="s">
        <v>583</v>
      </c>
      <c r="P1047306" s="42" t="s">
        <v>583</v>
      </c>
      <c r="Q1047306" s="13" t="s">
        <v>585</v>
      </c>
      <c r="R1047306" s="43"/>
      <c r="S1047306" s="43"/>
      <c r="T1047306" s="43"/>
      <c r="U1047306" s="43"/>
      <c r="V1047306" s="13"/>
      <c r="W1047306" s="42" t="s">
        <v>585</v>
      </c>
      <c r="X1047306" s="42" t="s">
        <v>585</v>
      </c>
    </row>
    <row r="1047307" spans="1:24" s="44" customFormat="1">
      <c r="A1047307" s="13" t="s">
        <v>99</v>
      </c>
      <c r="B1047307" s="41"/>
      <c r="C1047307" s="41"/>
      <c r="D1047307" s="41"/>
      <c r="E1047307" s="41"/>
      <c r="F1047307" s="41"/>
      <c r="G1047307" s="42" t="s">
        <v>99</v>
      </c>
      <c r="H1047307" s="42" t="s">
        <v>99</v>
      </c>
      <c r="I1047307" s="13" t="s">
        <v>570</v>
      </c>
      <c r="J1047307" s="41"/>
      <c r="K1047307" s="41"/>
      <c r="L1047307" s="41"/>
      <c r="M1047307" s="41"/>
      <c r="N1047307" s="41"/>
      <c r="O1047307" s="42" t="s">
        <v>570</v>
      </c>
      <c r="P1047307" s="42" t="s">
        <v>570</v>
      </c>
      <c r="Q1047307" s="13" t="s">
        <v>586</v>
      </c>
      <c r="R1047307" s="43"/>
      <c r="S1047307" s="43"/>
      <c r="T1047307" s="43"/>
      <c r="U1047307" s="43"/>
      <c r="V1047307" s="13"/>
      <c r="W1047307" s="42" t="s">
        <v>586</v>
      </c>
      <c r="X1047307" s="42" t="s">
        <v>586</v>
      </c>
    </row>
    <row r="1047308" spans="1:24" s="44" customFormat="1">
      <c r="A1047308" s="13" t="s">
        <v>301</v>
      </c>
      <c r="B1047308" s="41"/>
      <c r="C1047308" s="41"/>
      <c r="D1047308" s="41"/>
      <c r="E1047308" s="41"/>
      <c r="F1047308" s="41"/>
      <c r="G1047308" s="42" t="s">
        <v>301</v>
      </c>
      <c r="H1047308" s="42" t="s">
        <v>301</v>
      </c>
      <c r="I1047308" s="13" t="s">
        <v>583</v>
      </c>
      <c r="J1047308" s="41"/>
      <c r="K1047308" s="41"/>
      <c r="L1047308" s="41"/>
      <c r="M1047308" s="41"/>
      <c r="N1047308" s="41"/>
      <c r="O1047308" s="42" t="s">
        <v>583</v>
      </c>
      <c r="P1047308" s="42" t="s">
        <v>583</v>
      </c>
      <c r="Q1047308" s="13" t="s">
        <v>587</v>
      </c>
      <c r="R1047308" s="43"/>
      <c r="S1047308" s="43"/>
      <c r="T1047308" s="43"/>
      <c r="U1047308" s="43"/>
      <c r="V1047308" s="13"/>
      <c r="W1047308" s="42" t="s">
        <v>587</v>
      </c>
      <c r="X1047308" s="42" t="s">
        <v>587</v>
      </c>
    </row>
    <row r="1047309" spans="1:24" s="44" customFormat="1">
      <c r="A1047309" s="13" t="s">
        <v>99</v>
      </c>
      <c r="B1047309" s="41"/>
      <c r="C1047309" s="41"/>
      <c r="D1047309" s="41"/>
      <c r="E1047309" s="41"/>
      <c r="F1047309" s="41"/>
      <c r="G1047309" s="42" t="s">
        <v>99</v>
      </c>
      <c r="H1047309" s="42" t="s">
        <v>99</v>
      </c>
      <c r="I1047309" s="13" t="s">
        <v>570</v>
      </c>
      <c r="J1047309" s="41"/>
      <c r="K1047309" s="41"/>
      <c r="L1047309" s="41"/>
      <c r="M1047309" s="41"/>
      <c r="N1047309" s="41"/>
      <c r="O1047309" s="42" t="s">
        <v>570</v>
      </c>
      <c r="P1047309" s="42" t="s">
        <v>570</v>
      </c>
      <c r="Q1047309" s="13" t="s">
        <v>588</v>
      </c>
      <c r="R1047309" s="43"/>
      <c r="S1047309" s="43"/>
      <c r="T1047309" s="43"/>
      <c r="U1047309" s="43"/>
      <c r="V1047309" s="13"/>
      <c r="W1047309" s="42" t="s">
        <v>588</v>
      </c>
      <c r="X1047309" s="42" t="s">
        <v>588</v>
      </c>
    </row>
    <row r="1047310" spans="1:24" s="44" customFormat="1">
      <c r="A1047310" s="13" t="s">
        <v>567</v>
      </c>
      <c r="B1047310" s="41"/>
      <c r="C1047310" s="41"/>
      <c r="D1047310" s="41"/>
      <c r="E1047310" s="41"/>
      <c r="F1047310" s="41"/>
      <c r="G1047310" s="42" t="s">
        <v>567</v>
      </c>
      <c r="H1047310" s="42" t="s">
        <v>567</v>
      </c>
      <c r="I1047310" s="13" t="s">
        <v>568</v>
      </c>
      <c r="J1047310" s="41"/>
      <c r="K1047310" s="41"/>
      <c r="L1047310" s="41"/>
      <c r="M1047310" s="41"/>
      <c r="N1047310" s="41"/>
      <c r="O1047310" s="42" t="s">
        <v>568</v>
      </c>
      <c r="P1047310" s="42" t="s">
        <v>568</v>
      </c>
      <c r="Q1047310" s="13" t="s">
        <v>589</v>
      </c>
      <c r="R1047310" s="43"/>
      <c r="S1047310" s="43"/>
      <c r="T1047310" s="43"/>
      <c r="U1047310" s="43"/>
      <c r="V1047310" s="13"/>
      <c r="W1047310" s="42" t="s">
        <v>589</v>
      </c>
      <c r="X1047310" s="42" t="s">
        <v>589</v>
      </c>
    </row>
    <row r="1047311" spans="1:24" s="44" customFormat="1">
      <c r="A1047311" s="13" t="s">
        <v>567</v>
      </c>
      <c r="B1047311" s="41"/>
      <c r="C1047311" s="41"/>
      <c r="D1047311" s="41"/>
      <c r="E1047311" s="41"/>
      <c r="F1047311" s="41"/>
      <c r="G1047311" s="42" t="s">
        <v>567</v>
      </c>
      <c r="H1047311" s="42" t="s">
        <v>567</v>
      </c>
      <c r="I1047311" s="13" t="s">
        <v>568</v>
      </c>
      <c r="J1047311" s="41"/>
      <c r="K1047311" s="41"/>
      <c r="L1047311" s="41"/>
      <c r="M1047311" s="41"/>
      <c r="N1047311" s="41"/>
      <c r="O1047311" s="42" t="s">
        <v>568</v>
      </c>
      <c r="P1047311" s="42" t="s">
        <v>568</v>
      </c>
      <c r="Q1047311" s="13" t="s">
        <v>590</v>
      </c>
      <c r="R1047311" s="43"/>
      <c r="S1047311" s="43"/>
      <c r="T1047311" s="43"/>
      <c r="U1047311" s="43"/>
      <c r="V1047311" s="13"/>
      <c r="W1047311" s="42" t="s">
        <v>590</v>
      </c>
      <c r="X1047311" s="42" t="s">
        <v>590</v>
      </c>
    </row>
    <row r="1047312" spans="1:24" s="44" customFormat="1">
      <c r="A1047312" s="13" t="s">
        <v>567</v>
      </c>
      <c r="B1047312" s="41"/>
      <c r="C1047312" s="41"/>
      <c r="D1047312" s="41"/>
      <c r="E1047312" s="41"/>
      <c r="F1047312" s="41"/>
      <c r="G1047312" s="42" t="s">
        <v>567</v>
      </c>
      <c r="H1047312" s="42" t="s">
        <v>567</v>
      </c>
      <c r="I1047312" s="13" t="s">
        <v>568</v>
      </c>
      <c r="J1047312" s="41"/>
      <c r="K1047312" s="41"/>
      <c r="L1047312" s="41"/>
      <c r="M1047312" s="41"/>
      <c r="N1047312" s="41"/>
      <c r="O1047312" s="42" t="s">
        <v>568</v>
      </c>
      <c r="P1047312" s="42" t="s">
        <v>568</v>
      </c>
      <c r="Q1047312" s="13" t="s">
        <v>591</v>
      </c>
      <c r="R1047312" s="43"/>
      <c r="S1047312" s="43"/>
      <c r="T1047312" s="43"/>
      <c r="U1047312" s="43"/>
      <c r="V1047312" s="13"/>
      <c r="W1047312" s="42" t="s">
        <v>591</v>
      </c>
      <c r="X1047312" s="42" t="s">
        <v>591</v>
      </c>
    </row>
    <row r="1047313" spans="1:24" s="44" customFormat="1">
      <c r="A1047313" s="13" t="s">
        <v>567</v>
      </c>
      <c r="B1047313" s="41"/>
      <c r="C1047313" s="41"/>
      <c r="D1047313" s="41"/>
      <c r="E1047313" s="41"/>
      <c r="F1047313" s="41"/>
      <c r="G1047313" s="42" t="s">
        <v>567</v>
      </c>
      <c r="H1047313" s="42" t="s">
        <v>567</v>
      </c>
      <c r="I1047313" s="13" t="s">
        <v>568</v>
      </c>
      <c r="J1047313" s="41"/>
      <c r="K1047313" s="41"/>
      <c r="L1047313" s="41"/>
      <c r="M1047313" s="41"/>
      <c r="N1047313" s="41"/>
      <c r="O1047313" s="42" t="s">
        <v>568</v>
      </c>
      <c r="P1047313" s="42" t="s">
        <v>568</v>
      </c>
      <c r="Q1047313" s="13" t="s">
        <v>592</v>
      </c>
      <c r="R1047313" s="43"/>
      <c r="S1047313" s="43"/>
      <c r="T1047313" s="43"/>
      <c r="U1047313" s="43"/>
      <c r="V1047313" s="13"/>
      <c r="W1047313" s="42" t="s">
        <v>592</v>
      </c>
      <c r="X1047313" s="42" t="s">
        <v>592</v>
      </c>
    </row>
    <row r="1047314" spans="1:24" s="44" customFormat="1">
      <c r="A1047314" s="13" t="s">
        <v>301</v>
      </c>
      <c r="B1047314" s="41"/>
      <c r="C1047314" s="41"/>
      <c r="D1047314" s="41"/>
      <c r="E1047314" s="41"/>
      <c r="F1047314" s="41"/>
      <c r="G1047314" s="42" t="s">
        <v>301</v>
      </c>
      <c r="H1047314" s="42" t="s">
        <v>301</v>
      </c>
      <c r="I1047314" s="13" t="s">
        <v>583</v>
      </c>
      <c r="J1047314" s="41"/>
      <c r="K1047314" s="41"/>
      <c r="L1047314" s="41"/>
      <c r="M1047314" s="41"/>
      <c r="N1047314" s="41"/>
      <c r="O1047314" s="42" t="s">
        <v>583</v>
      </c>
      <c r="P1047314" s="42" t="s">
        <v>583</v>
      </c>
      <c r="Q1047314" s="13" t="s">
        <v>593</v>
      </c>
      <c r="R1047314" s="43"/>
      <c r="S1047314" s="43"/>
      <c r="T1047314" s="43"/>
      <c r="U1047314" s="43"/>
      <c r="V1047314" s="13"/>
      <c r="W1047314" s="42" t="s">
        <v>593</v>
      </c>
      <c r="X1047314" s="42" t="s">
        <v>593</v>
      </c>
    </row>
    <row r="1047315" spans="1:24" s="44" customFormat="1">
      <c r="A1047315" s="13" t="s">
        <v>594</v>
      </c>
      <c r="B1047315" s="41"/>
      <c r="C1047315" s="41"/>
      <c r="D1047315" s="41"/>
      <c r="E1047315" s="41"/>
      <c r="F1047315" s="41"/>
      <c r="G1047315" s="42" t="s">
        <v>594</v>
      </c>
      <c r="H1047315" s="42" t="s">
        <v>594</v>
      </c>
      <c r="I1047315" s="13" t="s">
        <v>595</v>
      </c>
      <c r="J1047315" s="41"/>
      <c r="K1047315" s="41"/>
      <c r="L1047315" s="41"/>
      <c r="M1047315" s="41"/>
      <c r="N1047315" s="41"/>
      <c r="O1047315" s="42" t="s">
        <v>595</v>
      </c>
      <c r="P1047315" s="42" t="s">
        <v>595</v>
      </c>
      <c r="Q1047315" s="13" t="s">
        <v>596</v>
      </c>
      <c r="R1047315" s="43"/>
      <c r="S1047315" s="43"/>
      <c r="T1047315" s="43"/>
      <c r="U1047315" s="43"/>
      <c r="V1047315" s="13"/>
      <c r="W1047315" s="42" t="s">
        <v>596</v>
      </c>
      <c r="X1047315" s="42" t="s">
        <v>596</v>
      </c>
    </row>
    <row r="1047316" spans="1:24" s="44" customFormat="1">
      <c r="A1047316" s="13" t="s">
        <v>594</v>
      </c>
      <c r="B1047316" s="41"/>
      <c r="C1047316" s="41"/>
      <c r="D1047316" s="41"/>
      <c r="E1047316" s="41"/>
      <c r="F1047316" s="41"/>
      <c r="G1047316" s="42" t="s">
        <v>594</v>
      </c>
      <c r="H1047316" s="42" t="s">
        <v>594</v>
      </c>
      <c r="I1047316" s="13" t="s">
        <v>595</v>
      </c>
      <c r="J1047316" s="41"/>
      <c r="K1047316" s="41"/>
      <c r="L1047316" s="41"/>
      <c r="M1047316" s="41"/>
      <c r="N1047316" s="41"/>
      <c r="O1047316" s="42" t="s">
        <v>595</v>
      </c>
      <c r="P1047316" s="42" t="s">
        <v>595</v>
      </c>
      <c r="Q1047316" s="13" t="s">
        <v>596</v>
      </c>
      <c r="R1047316" s="43"/>
      <c r="S1047316" s="43"/>
      <c r="T1047316" s="43"/>
      <c r="U1047316" s="43"/>
      <c r="V1047316" s="13"/>
      <c r="W1047316" s="42" t="s">
        <v>596</v>
      </c>
      <c r="X1047316" s="42" t="s">
        <v>596</v>
      </c>
    </row>
    <row r="1047317" spans="1:24" s="44" customFormat="1">
      <c r="A1047317" s="13" t="s">
        <v>594</v>
      </c>
      <c r="B1047317" s="41"/>
      <c r="C1047317" s="41"/>
      <c r="D1047317" s="41"/>
      <c r="E1047317" s="41"/>
      <c r="F1047317" s="41"/>
      <c r="G1047317" s="42" t="s">
        <v>594</v>
      </c>
      <c r="H1047317" s="42" t="s">
        <v>594</v>
      </c>
      <c r="I1047317" s="13" t="s">
        <v>595</v>
      </c>
      <c r="J1047317" s="41"/>
      <c r="K1047317" s="41"/>
      <c r="L1047317" s="41"/>
      <c r="M1047317" s="41"/>
      <c r="N1047317" s="41"/>
      <c r="O1047317" s="42" t="s">
        <v>595</v>
      </c>
      <c r="P1047317" s="42" t="s">
        <v>595</v>
      </c>
      <c r="Q1047317" s="13" t="s">
        <v>596</v>
      </c>
      <c r="R1047317" s="43"/>
      <c r="S1047317" s="43"/>
      <c r="T1047317" s="43"/>
      <c r="U1047317" s="43"/>
      <c r="V1047317" s="13"/>
      <c r="W1047317" s="42" t="s">
        <v>596</v>
      </c>
      <c r="X1047317" s="42" t="s">
        <v>596</v>
      </c>
    </row>
    <row r="1047318" spans="1:24" s="44" customFormat="1">
      <c r="A1047318" s="13" t="s">
        <v>301</v>
      </c>
      <c r="B1047318" s="41"/>
      <c r="C1047318" s="41"/>
      <c r="D1047318" s="41"/>
      <c r="E1047318" s="41"/>
      <c r="F1047318" s="41"/>
      <c r="G1047318" s="42" t="s">
        <v>301</v>
      </c>
      <c r="H1047318" s="42" t="s">
        <v>301</v>
      </c>
      <c r="I1047318" s="13" t="s">
        <v>583</v>
      </c>
      <c r="J1047318" s="41"/>
      <c r="K1047318" s="41"/>
      <c r="L1047318" s="41"/>
      <c r="M1047318" s="41"/>
      <c r="N1047318" s="41"/>
      <c r="O1047318" s="42" t="s">
        <v>583</v>
      </c>
      <c r="P1047318" s="42" t="s">
        <v>583</v>
      </c>
      <c r="Q1047318" s="13" t="s">
        <v>587</v>
      </c>
      <c r="R1047318" s="43"/>
      <c r="S1047318" s="43"/>
      <c r="T1047318" s="43"/>
      <c r="U1047318" s="43"/>
      <c r="V1047318" s="13"/>
      <c r="W1047318" s="42" t="s">
        <v>587</v>
      </c>
      <c r="X1047318" s="42" t="s">
        <v>587</v>
      </c>
    </row>
    <row r="1047319" spans="1:24" s="44" customFormat="1">
      <c r="A1047319" s="13" t="s">
        <v>301</v>
      </c>
      <c r="B1047319" s="41"/>
      <c r="C1047319" s="41"/>
      <c r="D1047319" s="41"/>
      <c r="E1047319" s="41"/>
      <c r="F1047319" s="41"/>
      <c r="G1047319" s="42" t="s">
        <v>301</v>
      </c>
      <c r="H1047319" s="42" t="s">
        <v>301</v>
      </c>
      <c r="I1047319" s="13" t="s">
        <v>583</v>
      </c>
      <c r="J1047319" s="41"/>
      <c r="K1047319" s="41"/>
      <c r="L1047319" s="41"/>
      <c r="M1047319" s="41"/>
      <c r="N1047319" s="41"/>
      <c r="O1047319" s="42" t="s">
        <v>583</v>
      </c>
      <c r="P1047319" s="42" t="s">
        <v>583</v>
      </c>
      <c r="Q1047319" s="13" t="s">
        <v>587</v>
      </c>
      <c r="R1047319" s="43"/>
      <c r="S1047319" s="43"/>
      <c r="T1047319" s="43"/>
      <c r="U1047319" s="43"/>
      <c r="V1047319" s="13"/>
      <c r="W1047319" s="42" t="s">
        <v>587</v>
      </c>
      <c r="X1047319" s="42" t="s">
        <v>587</v>
      </c>
    </row>
    <row r="1047320" spans="1:24" s="44" customFormat="1">
      <c r="A1047320" s="13" t="s">
        <v>594</v>
      </c>
      <c r="B1047320" s="41"/>
      <c r="C1047320" s="41"/>
      <c r="D1047320" s="41"/>
      <c r="E1047320" s="41"/>
      <c r="F1047320" s="41"/>
      <c r="G1047320" s="42" t="s">
        <v>594</v>
      </c>
      <c r="H1047320" s="42" t="s">
        <v>594</v>
      </c>
      <c r="I1047320" s="13" t="s">
        <v>595</v>
      </c>
      <c r="J1047320" s="41"/>
      <c r="K1047320" s="41"/>
      <c r="L1047320" s="41"/>
      <c r="M1047320" s="41"/>
      <c r="N1047320" s="41"/>
      <c r="O1047320" s="42" t="s">
        <v>595</v>
      </c>
      <c r="P1047320" s="42" t="s">
        <v>595</v>
      </c>
      <c r="Q1047320" s="13" t="s">
        <v>597</v>
      </c>
      <c r="R1047320" s="43"/>
      <c r="S1047320" s="43"/>
      <c r="T1047320" s="43"/>
      <c r="U1047320" s="43"/>
      <c r="V1047320" s="13"/>
      <c r="W1047320" s="42" t="s">
        <v>597</v>
      </c>
      <c r="X1047320" s="42" t="s">
        <v>597</v>
      </c>
    </row>
    <row r="1047321" spans="1:24" s="44" customFormat="1">
      <c r="A1047321" s="13" t="s">
        <v>301</v>
      </c>
      <c r="B1047321" s="41"/>
      <c r="C1047321" s="41"/>
      <c r="D1047321" s="41"/>
      <c r="E1047321" s="41"/>
      <c r="F1047321" s="41"/>
      <c r="G1047321" s="42" t="s">
        <v>301</v>
      </c>
      <c r="H1047321" s="42" t="s">
        <v>301</v>
      </c>
      <c r="I1047321" s="13" t="s">
        <v>583</v>
      </c>
      <c r="J1047321" s="41"/>
      <c r="K1047321" s="41"/>
      <c r="L1047321" s="41"/>
      <c r="M1047321" s="41"/>
      <c r="N1047321" s="41"/>
      <c r="O1047321" s="42" t="s">
        <v>583</v>
      </c>
      <c r="P1047321" s="42" t="s">
        <v>583</v>
      </c>
      <c r="Q1047321" s="13" t="s">
        <v>585</v>
      </c>
      <c r="R1047321" s="43"/>
      <c r="S1047321" s="43"/>
      <c r="T1047321" s="43"/>
      <c r="U1047321" s="43"/>
      <c r="V1047321" s="13"/>
      <c r="W1047321" s="42" t="s">
        <v>585</v>
      </c>
      <c r="X1047321" s="42" t="s">
        <v>585</v>
      </c>
    </row>
    <row r="1047322" spans="1:24" s="44" customFormat="1">
      <c r="A1047322" s="13" t="s">
        <v>301</v>
      </c>
      <c r="B1047322" s="41"/>
      <c r="C1047322" s="41"/>
      <c r="D1047322" s="41"/>
      <c r="E1047322" s="41"/>
      <c r="F1047322" s="41"/>
      <c r="G1047322" s="42" t="s">
        <v>301</v>
      </c>
      <c r="H1047322" s="42" t="s">
        <v>301</v>
      </c>
      <c r="I1047322" s="13" t="s">
        <v>583</v>
      </c>
      <c r="J1047322" s="41"/>
      <c r="K1047322" s="41"/>
      <c r="L1047322" s="41"/>
      <c r="M1047322" s="41"/>
      <c r="N1047322" s="41"/>
      <c r="O1047322" s="42" t="s">
        <v>583</v>
      </c>
      <c r="P1047322" s="42" t="s">
        <v>583</v>
      </c>
      <c r="Q1047322" s="13" t="s">
        <v>585</v>
      </c>
      <c r="R1047322" s="43"/>
      <c r="S1047322" s="43"/>
      <c r="T1047322" s="43"/>
      <c r="U1047322" s="43"/>
      <c r="V1047322" s="13"/>
      <c r="W1047322" s="42" t="s">
        <v>585</v>
      </c>
      <c r="X1047322" s="42" t="s">
        <v>585</v>
      </c>
    </row>
    <row r="1047323" spans="1:24" s="44" customFormat="1">
      <c r="A1047323" s="13" t="s">
        <v>301</v>
      </c>
      <c r="B1047323" s="41"/>
      <c r="C1047323" s="41"/>
      <c r="D1047323" s="41"/>
      <c r="E1047323" s="41"/>
      <c r="F1047323" s="41"/>
      <c r="G1047323" s="42" t="s">
        <v>301</v>
      </c>
      <c r="H1047323" s="42" t="s">
        <v>301</v>
      </c>
      <c r="I1047323" s="13" t="s">
        <v>583</v>
      </c>
      <c r="J1047323" s="41"/>
      <c r="K1047323" s="41"/>
      <c r="L1047323" s="41"/>
      <c r="M1047323" s="41"/>
      <c r="N1047323" s="41"/>
      <c r="O1047323" s="42" t="s">
        <v>583</v>
      </c>
      <c r="P1047323" s="42" t="s">
        <v>583</v>
      </c>
      <c r="Q1047323" s="13" t="s">
        <v>584</v>
      </c>
      <c r="R1047323" s="43"/>
      <c r="S1047323" s="43"/>
      <c r="T1047323" s="43"/>
      <c r="U1047323" s="43"/>
      <c r="V1047323" s="13"/>
      <c r="W1047323" s="42" t="s">
        <v>584</v>
      </c>
      <c r="X1047323" s="42" t="s">
        <v>584</v>
      </c>
    </row>
    <row r="1047324" spans="1:24" s="44" customFormat="1">
      <c r="A1047324" s="13" t="s">
        <v>301</v>
      </c>
      <c r="B1047324" s="41"/>
      <c r="C1047324" s="41"/>
      <c r="D1047324" s="41"/>
      <c r="E1047324" s="41"/>
      <c r="F1047324" s="41"/>
      <c r="G1047324" s="42" t="s">
        <v>301</v>
      </c>
      <c r="H1047324" s="42" t="s">
        <v>301</v>
      </c>
      <c r="I1047324" s="13" t="s">
        <v>583</v>
      </c>
      <c r="J1047324" s="41"/>
      <c r="K1047324" s="41"/>
      <c r="L1047324" s="41"/>
      <c r="M1047324" s="41"/>
      <c r="N1047324" s="41"/>
      <c r="O1047324" s="42" t="s">
        <v>583</v>
      </c>
      <c r="P1047324" s="42" t="s">
        <v>583</v>
      </c>
      <c r="Q1047324" s="13" t="s">
        <v>584</v>
      </c>
      <c r="R1047324" s="43"/>
      <c r="S1047324" s="43"/>
      <c r="T1047324" s="43"/>
      <c r="U1047324" s="43"/>
      <c r="V1047324" s="13"/>
      <c r="W1047324" s="42" t="s">
        <v>584</v>
      </c>
      <c r="X1047324" s="42" t="s">
        <v>584</v>
      </c>
    </row>
    <row r="1047325" spans="1:24" s="44" customFormat="1">
      <c r="A1047325" s="13" t="s">
        <v>594</v>
      </c>
      <c r="B1047325" s="41"/>
      <c r="C1047325" s="41"/>
      <c r="D1047325" s="41"/>
      <c r="E1047325" s="41"/>
      <c r="F1047325" s="41"/>
      <c r="G1047325" s="42" t="s">
        <v>594</v>
      </c>
      <c r="H1047325" s="42" t="s">
        <v>594</v>
      </c>
      <c r="I1047325" s="13" t="s">
        <v>595</v>
      </c>
      <c r="J1047325" s="41"/>
      <c r="K1047325" s="41"/>
      <c r="L1047325" s="41"/>
      <c r="M1047325" s="41"/>
      <c r="N1047325" s="41"/>
      <c r="O1047325" s="42" t="s">
        <v>595</v>
      </c>
      <c r="P1047325" s="42" t="s">
        <v>595</v>
      </c>
      <c r="Q1047325" s="13" t="s">
        <v>598</v>
      </c>
      <c r="R1047325" s="43"/>
      <c r="S1047325" s="43"/>
      <c r="T1047325" s="43"/>
      <c r="U1047325" s="43"/>
      <c r="V1047325" s="13"/>
      <c r="W1047325" s="42" t="s">
        <v>598</v>
      </c>
      <c r="X1047325" s="42" t="s">
        <v>598</v>
      </c>
    </row>
    <row r="1047326" spans="1:24" s="44" customFormat="1">
      <c r="A1047326" s="13" t="s">
        <v>437</v>
      </c>
      <c r="B1047326" s="41"/>
      <c r="C1047326" s="41"/>
      <c r="D1047326" s="41"/>
      <c r="E1047326" s="41"/>
      <c r="F1047326" s="41"/>
      <c r="G1047326" s="42" t="s">
        <v>437</v>
      </c>
      <c r="H1047326" s="42" t="s">
        <v>437</v>
      </c>
      <c r="I1047326" s="13" t="s">
        <v>599</v>
      </c>
      <c r="J1047326" s="41"/>
      <c r="K1047326" s="41"/>
      <c r="L1047326" s="41"/>
      <c r="M1047326" s="41"/>
      <c r="N1047326" s="41"/>
      <c r="O1047326" s="42" t="s">
        <v>599</v>
      </c>
      <c r="P1047326" s="42" t="s">
        <v>599</v>
      </c>
      <c r="Q1047326" s="13" t="s">
        <v>600</v>
      </c>
      <c r="R1047326" s="43"/>
      <c r="S1047326" s="43"/>
      <c r="T1047326" s="43"/>
      <c r="U1047326" s="43"/>
      <c r="V1047326" s="13"/>
      <c r="W1047326" s="42" t="s">
        <v>600</v>
      </c>
      <c r="X1047326" s="42" t="s">
        <v>600</v>
      </c>
    </row>
    <row r="1047327" spans="1:24" s="44" customFormat="1">
      <c r="A1047327" s="13" t="s">
        <v>437</v>
      </c>
      <c r="B1047327" s="41"/>
      <c r="C1047327" s="41"/>
      <c r="D1047327" s="41"/>
      <c r="E1047327" s="41"/>
      <c r="F1047327" s="41"/>
      <c r="G1047327" s="42" t="s">
        <v>437</v>
      </c>
      <c r="H1047327" s="42" t="s">
        <v>437</v>
      </c>
      <c r="I1047327" s="13" t="s">
        <v>599</v>
      </c>
      <c r="J1047327" s="41"/>
      <c r="K1047327" s="41"/>
      <c r="L1047327" s="41"/>
      <c r="M1047327" s="41"/>
      <c r="N1047327" s="41"/>
      <c r="O1047327" s="42" t="s">
        <v>599</v>
      </c>
      <c r="P1047327" s="42" t="s">
        <v>599</v>
      </c>
      <c r="Q1047327" s="13" t="s">
        <v>601</v>
      </c>
      <c r="R1047327" s="43"/>
      <c r="S1047327" s="43"/>
      <c r="T1047327" s="43"/>
      <c r="U1047327" s="43"/>
      <c r="V1047327" s="13"/>
      <c r="W1047327" s="42" t="s">
        <v>601</v>
      </c>
      <c r="X1047327" s="42" t="s">
        <v>601</v>
      </c>
    </row>
    <row r="1047328" spans="1:24" s="44" customFormat="1">
      <c r="A1047328" s="13" t="s">
        <v>437</v>
      </c>
      <c r="B1047328" s="41"/>
      <c r="C1047328" s="41"/>
      <c r="D1047328" s="41"/>
      <c r="E1047328" s="41"/>
      <c r="F1047328" s="41"/>
      <c r="G1047328" s="42" t="s">
        <v>437</v>
      </c>
      <c r="H1047328" s="42" t="s">
        <v>437</v>
      </c>
      <c r="I1047328" s="13" t="s">
        <v>599</v>
      </c>
      <c r="J1047328" s="41"/>
      <c r="K1047328" s="41"/>
      <c r="L1047328" s="41"/>
      <c r="M1047328" s="41"/>
      <c r="N1047328" s="41"/>
      <c r="O1047328" s="42" t="s">
        <v>599</v>
      </c>
      <c r="P1047328" s="42" t="s">
        <v>599</v>
      </c>
      <c r="Q1047328" s="13" t="s">
        <v>602</v>
      </c>
      <c r="R1047328" s="43"/>
      <c r="S1047328" s="43"/>
      <c r="T1047328" s="43"/>
      <c r="U1047328" s="43"/>
      <c r="V1047328" s="13"/>
      <c r="W1047328" s="42" t="s">
        <v>602</v>
      </c>
      <c r="X1047328" s="42" t="s">
        <v>602</v>
      </c>
    </row>
    <row r="1047329" spans="1:24" s="44" customFormat="1">
      <c r="A1047329" s="13" t="s">
        <v>99</v>
      </c>
      <c r="B1047329" s="41"/>
      <c r="C1047329" s="41"/>
      <c r="D1047329" s="41"/>
      <c r="E1047329" s="41"/>
      <c r="F1047329" s="41"/>
      <c r="G1047329" s="42" t="s">
        <v>99</v>
      </c>
      <c r="H1047329" s="42" t="s">
        <v>99</v>
      </c>
      <c r="I1047329" s="13" t="s">
        <v>570</v>
      </c>
      <c r="J1047329" s="41"/>
      <c r="K1047329" s="41"/>
      <c r="L1047329" s="41"/>
      <c r="M1047329" s="41"/>
      <c r="N1047329" s="41"/>
      <c r="O1047329" s="42" t="s">
        <v>570</v>
      </c>
      <c r="P1047329" s="42" t="s">
        <v>570</v>
      </c>
      <c r="Q1047329" s="13" t="s">
        <v>603</v>
      </c>
      <c r="R1047329" s="43"/>
      <c r="S1047329" s="43"/>
      <c r="T1047329" s="43"/>
      <c r="U1047329" s="43"/>
      <c r="V1047329" s="13"/>
      <c r="W1047329" s="42" t="s">
        <v>603</v>
      </c>
      <c r="X1047329" s="42" t="s">
        <v>603</v>
      </c>
    </row>
    <row r="1047330" spans="1:24" s="44" customFormat="1">
      <c r="A1047330" s="13" t="s">
        <v>99</v>
      </c>
      <c r="B1047330" s="41"/>
      <c r="C1047330" s="41"/>
      <c r="D1047330" s="41"/>
      <c r="E1047330" s="41"/>
      <c r="F1047330" s="41"/>
      <c r="G1047330" s="42" t="s">
        <v>99</v>
      </c>
      <c r="H1047330" s="42" t="s">
        <v>99</v>
      </c>
      <c r="I1047330" s="13" t="s">
        <v>570</v>
      </c>
      <c r="J1047330" s="41"/>
      <c r="K1047330" s="41"/>
      <c r="L1047330" s="41"/>
      <c r="M1047330" s="41"/>
      <c r="N1047330" s="41"/>
      <c r="O1047330" s="42" t="s">
        <v>570</v>
      </c>
      <c r="P1047330" s="42" t="s">
        <v>570</v>
      </c>
      <c r="Q1047330" s="13" t="s">
        <v>586</v>
      </c>
      <c r="R1047330" s="43"/>
      <c r="S1047330" s="43"/>
      <c r="T1047330" s="43"/>
      <c r="U1047330" s="43"/>
      <c r="V1047330" s="13"/>
      <c r="W1047330" s="42" t="s">
        <v>586</v>
      </c>
      <c r="X1047330" s="42" t="s">
        <v>586</v>
      </c>
    </row>
    <row r="1047331" spans="1:24" s="44" customFormat="1">
      <c r="A1047331" s="13" t="s">
        <v>594</v>
      </c>
      <c r="B1047331" s="41"/>
      <c r="C1047331" s="41"/>
      <c r="D1047331" s="41"/>
      <c r="E1047331" s="41"/>
      <c r="F1047331" s="41"/>
      <c r="G1047331" s="42" t="s">
        <v>594</v>
      </c>
      <c r="H1047331" s="42" t="s">
        <v>594</v>
      </c>
      <c r="I1047331" s="13" t="s">
        <v>595</v>
      </c>
      <c r="J1047331" s="41"/>
      <c r="K1047331" s="41"/>
      <c r="L1047331" s="41"/>
      <c r="M1047331" s="41"/>
      <c r="N1047331" s="41"/>
      <c r="O1047331" s="42" t="s">
        <v>595</v>
      </c>
      <c r="P1047331" s="42" t="s">
        <v>595</v>
      </c>
      <c r="Q1047331" s="13" t="s">
        <v>604</v>
      </c>
      <c r="R1047331" s="43"/>
      <c r="S1047331" s="43"/>
      <c r="T1047331" s="43"/>
      <c r="U1047331" s="43"/>
      <c r="V1047331" s="13"/>
      <c r="W1047331" s="42" t="s">
        <v>604</v>
      </c>
      <c r="X1047331" s="42" t="s">
        <v>604</v>
      </c>
    </row>
    <row r="1047332" spans="1:24" s="44" customFormat="1">
      <c r="A1047332" s="13" t="s">
        <v>594</v>
      </c>
      <c r="B1047332" s="41"/>
      <c r="C1047332" s="41"/>
      <c r="D1047332" s="41"/>
      <c r="E1047332" s="41"/>
      <c r="F1047332" s="41"/>
      <c r="G1047332" s="42" t="s">
        <v>594</v>
      </c>
      <c r="H1047332" s="42" t="s">
        <v>594</v>
      </c>
      <c r="I1047332" s="13" t="s">
        <v>595</v>
      </c>
      <c r="J1047332" s="41"/>
      <c r="K1047332" s="41"/>
      <c r="L1047332" s="41"/>
      <c r="M1047332" s="41"/>
      <c r="N1047332" s="41"/>
      <c r="O1047332" s="42" t="s">
        <v>595</v>
      </c>
      <c r="P1047332" s="42" t="s">
        <v>595</v>
      </c>
      <c r="Q1047332" s="13" t="s">
        <v>604</v>
      </c>
      <c r="R1047332" s="43"/>
      <c r="S1047332" s="43"/>
      <c r="T1047332" s="43"/>
      <c r="U1047332" s="43"/>
      <c r="V1047332" s="13"/>
      <c r="W1047332" s="42" t="s">
        <v>604</v>
      </c>
      <c r="X1047332" s="42" t="s">
        <v>604</v>
      </c>
    </row>
    <row r="1047333" spans="1:24" s="44" customFormat="1">
      <c r="A1047333" s="13" t="s">
        <v>594</v>
      </c>
      <c r="B1047333" s="41"/>
      <c r="C1047333" s="41"/>
      <c r="D1047333" s="41"/>
      <c r="E1047333" s="41"/>
      <c r="F1047333" s="41"/>
      <c r="G1047333" s="42" t="s">
        <v>594</v>
      </c>
      <c r="H1047333" s="42" t="s">
        <v>594</v>
      </c>
      <c r="I1047333" s="13" t="s">
        <v>595</v>
      </c>
      <c r="J1047333" s="41"/>
      <c r="K1047333" s="41"/>
      <c r="L1047333" s="41"/>
      <c r="M1047333" s="41"/>
      <c r="N1047333" s="41"/>
      <c r="O1047333" s="42" t="s">
        <v>595</v>
      </c>
      <c r="P1047333" s="42" t="s">
        <v>595</v>
      </c>
      <c r="Q1047333" s="13" t="s">
        <v>597</v>
      </c>
      <c r="R1047333" s="43"/>
      <c r="S1047333" s="43"/>
      <c r="T1047333" s="43"/>
      <c r="U1047333" s="43"/>
      <c r="V1047333" s="13"/>
      <c r="W1047333" s="42" t="s">
        <v>597</v>
      </c>
      <c r="X1047333" s="42" t="s">
        <v>597</v>
      </c>
    </row>
    <row r="1047334" spans="1:24" s="44" customFormat="1">
      <c r="A1047334" s="13" t="s">
        <v>301</v>
      </c>
      <c r="B1047334" s="41"/>
      <c r="C1047334" s="41"/>
      <c r="D1047334" s="41"/>
      <c r="E1047334" s="41"/>
      <c r="F1047334" s="41"/>
      <c r="G1047334" s="42" t="s">
        <v>301</v>
      </c>
      <c r="H1047334" s="42" t="s">
        <v>301</v>
      </c>
      <c r="I1047334" s="13" t="s">
        <v>583</v>
      </c>
      <c r="J1047334" s="41"/>
      <c r="K1047334" s="41"/>
      <c r="L1047334" s="41"/>
      <c r="M1047334" s="41"/>
      <c r="N1047334" s="41"/>
      <c r="O1047334" s="42" t="s">
        <v>583</v>
      </c>
      <c r="P1047334" s="42" t="s">
        <v>583</v>
      </c>
      <c r="Q1047334" s="13" t="s">
        <v>584</v>
      </c>
      <c r="R1047334" s="43"/>
      <c r="S1047334" s="43"/>
      <c r="T1047334" s="43"/>
      <c r="U1047334" s="43"/>
      <c r="V1047334" s="13"/>
      <c r="W1047334" s="42" t="s">
        <v>584</v>
      </c>
      <c r="X1047334" s="42" t="s">
        <v>584</v>
      </c>
    </row>
    <row r="1047335" spans="1:24" s="44" customFormat="1">
      <c r="A1047335" s="13" t="s">
        <v>99</v>
      </c>
      <c r="B1047335" s="41"/>
      <c r="C1047335" s="41"/>
      <c r="D1047335" s="41"/>
      <c r="E1047335" s="41"/>
      <c r="F1047335" s="41"/>
      <c r="G1047335" s="42" t="s">
        <v>99</v>
      </c>
      <c r="H1047335" s="42" t="s">
        <v>99</v>
      </c>
      <c r="I1047335" s="13" t="s">
        <v>570</v>
      </c>
      <c r="J1047335" s="41"/>
      <c r="K1047335" s="41"/>
      <c r="L1047335" s="41"/>
      <c r="M1047335" s="41"/>
      <c r="N1047335" s="41"/>
      <c r="O1047335" s="42" t="s">
        <v>570</v>
      </c>
      <c r="P1047335" s="42" t="s">
        <v>570</v>
      </c>
      <c r="Q1047335" s="13" t="s">
        <v>586</v>
      </c>
      <c r="R1047335" s="43"/>
      <c r="S1047335" s="43"/>
      <c r="T1047335" s="43"/>
      <c r="U1047335" s="43"/>
      <c r="V1047335" s="13"/>
      <c r="W1047335" s="42" t="s">
        <v>586</v>
      </c>
      <c r="X1047335" s="42" t="s">
        <v>586</v>
      </c>
    </row>
    <row r="1047336" spans="1:24" s="44" customFormat="1">
      <c r="A1047336" s="13" t="s">
        <v>437</v>
      </c>
      <c r="B1047336" s="41"/>
      <c r="C1047336" s="41"/>
      <c r="D1047336" s="41"/>
      <c r="E1047336" s="41"/>
      <c r="F1047336" s="41"/>
      <c r="G1047336" s="42" t="s">
        <v>437</v>
      </c>
      <c r="H1047336" s="42" t="s">
        <v>437</v>
      </c>
      <c r="I1047336" s="13" t="s">
        <v>599</v>
      </c>
      <c r="J1047336" s="41"/>
      <c r="K1047336" s="41"/>
      <c r="L1047336" s="41"/>
      <c r="M1047336" s="41"/>
      <c r="N1047336" s="41"/>
      <c r="O1047336" s="42" t="s">
        <v>599</v>
      </c>
      <c r="P1047336" s="42" t="s">
        <v>599</v>
      </c>
      <c r="Q1047336" s="13" t="s">
        <v>605</v>
      </c>
      <c r="R1047336" s="43"/>
      <c r="S1047336" s="43"/>
      <c r="T1047336" s="43"/>
      <c r="U1047336" s="43"/>
      <c r="V1047336" s="13"/>
      <c r="W1047336" s="42" t="s">
        <v>605</v>
      </c>
      <c r="X1047336" s="42" t="s">
        <v>605</v>
      </c>
    </row>
    <row r="1047337" spans="1:24" s="44" customFormat="1">
      <c r="A1047337" s="13" t="s">
        <v>274</v>
      </c>
      <c r="B1047337" s="41"/>
      <c r="C1047337" s="41"/>
      <c r="D1047337" s="41"/>
      <c r="E1047337" s="41"/>
      <c r="F1047337" s="41"/>
      <c r="G1047337" s="42" t="s">
        <v>274</v>
      </c>
      <c r="H1047337" s="42" t="s">
        <v>274</v>
      </c>
      <c r="I1047337" s="13" t="s">
        <v>572</v>
      </c>
      <c r="J1047337" s="41"/>
      <c r="K1047337" s="41"/>
      <c r="L1047337" s="41"/>
      <c r="M1047337" s="41"/>
      <c r="N1047337" s="41"/>
      <c r="O1047337" s="42" t="s">
        <v>572</v>
      </c>
      <c r="P1047337" s="42" t="s">
        <v>572</v>
      </c>
      <c r="Q1047337" s="13" t="s">
        <v>606</v>
      </c>
      <c r="R1047337" s="43"/>
      <c r="S1047337" s="43"/>
      <c r="T1047337" s="43"/>
      <c r="U1047337" s="43"/>
      <c r="V1047337" s="13"/>
      <c r="W1047337" s="42" t="s">
        <v>606</v>
      </c>
      <c r="X1047337" s="42" t="s">
        <v>606</v>
      </c>
    </row>
    <row r="1047338" spans="1:24" s="44" customFormat="1">
      <c r="A1047338" s="13" t="s">
        <v>274</v>
      </c>
      <c r="B1047338" s="41"/>
      <c r="C1047338" s="41"/>
      <c r="D1047338" s="41"/>
      <c r="E1047338" s="41"/>
      <c r="F1047338" s="41"/>
      <c r="G1047338" s="42" t="s">
        <v>274</v>
      </c>
      <c r="H1047338" s="42" t="s">
        <v>274</v>
      </c>
      <c r="I1047338" s="13" t="s">
        <v>572</v>
      </c>
      <c r="J1047338" s="41"/>
      <c r="K1047338" s="41"/>
      <c r="L1047338" s="41"/>
      <c r="M1047338" s="41"/>
      <c r="N1047338" s="41"/>
      <c r="O1047338" s="42" t="s">
        <v>572</v>
      </c>
      <c r="P1047338" s="42" t="s">
        <v>572</v>
      </c>
      <c r="Q1047338" s="13" t="s">
        <v>607</v>
      </c>
      <c r="R1047338" s="43"/>
      <c r="S1047338" s="43"/>
      <c r="T1047338" s="43"/>
      <c r="U1047338" s="43"/>
      <c r="V1047338" s="13"/>
      <c r="W1047338" s="42" t="s">
        <v>607</v>
      </c>
      <c r="X1047338" s="42" t="s">
        <v>607</v>
      </c>
    </row>
    <row r="1047339" spans="1:24" s="44" customFormat="1">
      <c r="A1047339" s="13" t="s">
        <v>274</v>
      </c>
      <c r="B1047339" s="41"/>
      <c r="C1047339" s="41"/>
      <c r="D1047339" s="41"/>
      <c r="E1047339" s="41"/>
      <c r="F1047339" s="41"/>
      <c r="G1047339" s="42" t="s">
        <v>274</v>
      </c>
      <c r="H1047339" s="42" t="s">
        <v>274</v>
      </c>
      <c r="I1047339" s="13" t="s">
        <v>572</v>
      </c>
      <c r="J1047339" s="41"/>
      <c r="K1047339" s="41"/>
      <c r="L1047339" s="41"/>
      <c r="M1047339" s="41"/>
      <c r="N1047339" s="41"/>
      <c r="O1047339" s="42" t="s">
        <v>572</v>
      </c>
      <c r="P1047339" s="42" t="s">
        <v>572</v>
      </c>
      <c r="Q1047339" s="13" t="s">
        <v>608</v>
      </c>
      <c r="R1047339" s="43"/>
      <c r="S1047339" s="43"/>
      <c r="T1047339" s="43"/>
      <c r="U1047339" s="43"/>
      <c r="V1047339" s="13"/>
      <c r="W1047339" s="42" t="s">
        <v>608</v>
      </c>
      <c r="X1047339" s="42" t="s">
        <v>608</v>
      </c>
    </row>
    <row r="1047340" spans="1:24" s="44" customFormat="1">
      <c r="A1047340" s="13" t="s">
        <v>301</v>
      </c>
      <c r="B1047340" s="41"/>
      <c r="C1047340" s="41"/>
      <c r="D1047340" s="41"/>
      <c r="E1047340" s="41"/>
      <c r="F1047340" s="41"/>
      <c r="G1047340" s="42" t="s">
        <v>301</v>
      </c>
      <c r="H1047340" s="42" t="s">
        <v>301</v>
      </c>
      <c r="I1047340" s="13" t="s">
        <v>583</v>
      </c>
      <c r="J1047340" s="41"/>
      <c r="K1047340" s="41"/>
      <c r="L1047340" s="41"/>
      <c r="M1047340" s="41"/>
      <c r="N1047340" s="41"/>
      <c r="O1047340" s="42" t="s">
        <v>583</v>
      </c>
      <c r="P1047340" s="42" t="s">
        <v>583</v>
      </c>
      <c r="Q1047340" s="13" t="s">
        <v>609</v>
      </c>
      <c r="R1047340" s="43"/>
      <c r="S1047340" s="43"/>
      <c r="T1047340" s="43"/>
      <c r="U1047340" s="43"/>
      <c r="V1047340" s="13"/>
      <c r="W1047340" s="42" t="s">
        <v>609</v>
      </c>
      <c r="X1047340" s="42" t="s">
        <v>609</v>
      </c>
    </row>
    <row r="1047341" spans="1:24" s="44" customFormat="1">
      <c r="A1047341" s="13" t="s">
        <v>567</v>
      </c>
      <c r="B1047341" s="41"/>
      <c r="C1047341" s="41"/>
      <c r="D1047341" s="41"/>
      <c r="E1047341" s="41"/>
      <c r="F1047341" s="41"/>
      <c r="G1047341" s="42" t="s">
        <v>567</v>
      </c>
      <c r="H1047341" s="42" t="s">
        <v>567</v>
      </c>
      <c r="I1047341" s="13" t="s">
        <v>568</v>
      </c>
      <c r="J1047341" s="41"/>
      <c r="K1047341" s="41"/>
      <c r="L1047341" s="41"/>
      <c r="M1047341" s="41"/>
      <c r="N1047341" s="41"/>
      <c r="O1047341" s="42" t="s">
        <v>568</v>
      </c>
      <c r="P1047341" s="42" t="s">
        <v>568</v>
      </c>
      <c r="Q1047341" s="13" t="s">
        <v>610</v>
      </c>
      <c r="R1047341" s="43"/>
      <c r="S1047341" s="43"/>
      <c r="T1047341" s="43"/>
      <c r="U1047341" s="43"/>
      <c r="V1047341" s="13"/>
      <c r="W1047341" s="42" t="s">
        <v>610</v>
      </c>
      <c r="X1047341" s="42" t="s">
        <v>610</v>
      </c>
    </row>
    <row r="1047342" spans="1:24" s="44" customFormat="1">
      <c r="A1047342" s="13" t="s">
        <v>567</v>
      </c>
      <c r="B1047342" s="41"/>
      <c r="C1047342" s="41"/>
      <c r="D1047342" s="41"/>
      <c r="E1047342" s="41"/>
      <c r="F1047342" s="41"/>
      <c r="G1047342" s="42" t="s">
        <v>567</v>
      </c>
      <c r="H1047342" s="42" t="s">
        <v>567</v>
      </c>
      <c r="I1047342" s="13" t="s">
        <v>568</v>
      </c>
      <c r="J1047342" s="41"/>
      <c r="K1047342" s="41"/>
      <c r="L1047342" s="41"/>
      <c r="M1047342" s="41"/>
      <c r="N1047342" s="41"/>
      <c r="O1047342" s="42" t="s">
        <v>568</v>
      </c>
      <c r="P1047342" s="42" t="s">
        <v>568</v>
      </c>
      <c r="Q1047342" s="13" t="s">
        <v>610</v>
      </c>
      <c r="R1047342" s="43"/>
      <c r="S1047342" s="43"/>
      <c r="T1047342" s="43"/>
      <c r="U1047342" s="43"/>
      <c r="V1047342" s="13"/>
      <c r="W1047342" s="42" t="s">
        <v>610</v>
      </c>
      <c r="X1047342" s="42" t="s">
        <v>610</v>
      </c>
    </row>
    <row r="1047343" spans="1:24" s="44" customFormat="1">
      <c r="A1047343" s="13" t="s">
        <v>567</v>
      </c>
      <c r="B1047343" s="41"/>
      <c r="C1047343" s="41"/>
      <c r="D1047343" s="41"/>
      <c r="E1047343" s="41"/>
      <c r="F1047343" s="41"/>
      <c r="G1047343" s="42" t="s">
        <v>567</v>
      </c>
      <c r="H1047343" s="42" t="s">
        <v>567</v>
      </c>
      <c r="I1047343" s="13" t="s">
        <v>568</v>
      </c>
      <c r="J1047343" s="41"/>
      <c r="K1047343" s="41"/>
      <c r="L1047343" s="41"/>
      <c r="M1047343" s="41"/>
      <c r="N1047343" s="41"/>
      <c r="O1047343" s="42" t="s">
        <v>568</v>
      </c>
      <c r="P1047343" s="42" t="s">
        <v>568</v>
      </c>
      <c r="Q1047343" s="13" t="s">
        <v>610</v>
      </c>
      <c r="R1047343" s="43"/>
      <c r="S1047343" s="43"/>
      <c r="T1047343" s="43"/>
      <c r="U1047343" s="43"/>
      <c r="V1047343" s="13"/>
      <c r="W1047343" s="42" t="s">
        <v>610</v>
      </c>
      <c r="X1047343" s="42" t="s">
        <v>610</v>
      </c>
    </row>
    <row r="1047344" spans="1:24" s="44" customFormat="1">
      <c r="A1047344" s="13" t="s">
        <v>611</v>
      </c>
      <c r="B1047344" s="41"/>
      <c r="C1047344" s="41"/>
      <c r="D1047344" s="41"/>
      <c r="E1047344" s="41"/>
      <c r="F1047344" s="41"/>
      <c r="G1047344" s="42" t="s">
        <v>611</v>
      </c>
      <c r="H1047344" s="42" t="s">
        <v>611</v>
      </c>
      <c r="I1047344" s="13" t="s">
        <v>612</v>
      </c>
      <c r="J1047344" s="41"/>
      <c r="K1047344" s="41"/>
      <c r="L1047344" s="41"/>
      <c r="M1047344" s="41"/>
      <c r="N1047344" s="41"/>
      <c r="O1047344" s="42" t="s">
        <v>612</v>
      </c>
      <c r="P1047344" s="42" t="s">
        <v>612</v>
      </c>
      <c r="Q1047344" s="13" t="s">
        <v>613</v>
      </c>
      <c r="R1047344" s="43"/>
      <c r="S1047344" s="43"/>
      <c r="T1047344" s="43"/>
      <c r="U1047344" s="43"/>
      <c r="V1047344" s="13"/>
      <c r="W1047344" s="42" t="s">
        <v>613</v>
      </c>
      <c r="X1047344" s="42" t="s">
        <v>613</v>
      </c>
    </row>
    <row r="1047345" spans="1:24" s="44" customFormat="1">
      <c r="A1047345" s="13" t="s">
        <v>611</v>
      </c>
      <c r="B1047345" s="41"/>
      <c r="C1047345" s="41"/>
      <c r="D1047345" s="41"/>
      <c r="E1047345" s="41"/>
      <c r="F1047345" s="41"/>
      <c r="G1047345" s="42" t="s">
        <v>611</v>
      </c>
      <c r="H1047345" s="42" t="s">
        <v>611</v>
      </c>
      <c r="I1047345" s="13" t="s">
        <v>612</v>
      </c>
      <c r="J1047345" s="41"/>
      <c r="K1047345" s="41"/>
      <c r="L1047345" s="41"/>
      <c r="M1047345" s="41"/>
      <c r="N1047345" s="41"/>
      <c r="O1047345" s="42" t="s">
        <v>612</v>
      </c>
      <c r="P1047345" s="42" t="s">
        <v>612</v>
      </c>
      <c r="Q1047345" s="13" t="s">
        <v>614</v>
      </c>
      <c r="R1047345" s="43"/>
      <c r="S1047345" s="43"/>
      <c r="T1047345" s="43"/>
      <c r="U1047345" s="43"/>
      <c r="V1047345" s="13"/>
      <c r="W1047345" s="42" t="s">
        <v>614</v>
      </c>
      <c r="X1047345" s="42" t="s">
        <v>614</v>
      </c>
    </row>
    <row r="1047346" spans="1:24" s="44" customFormat="1">
      <c r="A1047346" s="13" t="s">
        <v>99</v>
      </c>
      <c r="B1047346" s="41"/>
      <c r="C1047346" s="41"/>
      <c r="D1047346" s="41"/>
      <c r="E1047346" s="41"/>
      <c r="F1047346" s="41"/>
      <c r="G1047346" s="42" t="s">
        <v>99</v>
      </c>
      <c r="H1047346" s="42" t="s">
        <v>99</v>
      </c>
      <c r="I1047346" s="13" t="s">
        <v>570</v>
      </c>
      <c r="J1047346" s="41"/>
      <c r="K1047346" s="41"/>
      <c r="L1047346" s="41"/>
      <c r="M1047346" s="41"/>
      <c r="N1047346" s="41"/>
      <c r="O1047346" s="42" t="s">
        <v>570</v>
      </c>
      <c r="P1047346" s="42" t="s">
        <v>570</v>
      </c>
      <c r="Q1047346" s="13" t="s">
        <v>615</v>
      </c>
      <c r="R1047346" s="43"/>
      <c r="S1047346" s="43"/>
      <c r="T1047346" s="43"/>
      <c r="U1047346" s="43"/>
      <c r="V1047346" s="13"/>
      <c r="W1047346" s="42" t="s">
        <v>615</v>
      </c>
      <c r="X1047346" s="42" t="s">
        <v>615</v>
      </c>
    </row>
    <row r="1047347" spans="1:24" s="44" customFormat="1">
      <c r="A1047347" s="13" t="s">
        <v>594</v>
      </c>
      <c r="B1047347" s="41"/>
      <c r="C1047347" s="41"/>
      <c r="D1047347" s="41"/>
      <c r="E1047347" s="41"/>
      <c r="F1047347" s="41"/>
      <c r="G1047347" s="42" t="s">
        <v>594</v>
      </c>
      <c r="H1047347" s="42" t="s">
        <v>594</v>
      </c>
      <c r="I1047347" s="13" t="s">
        <v>595</v>
      </c>
      <c r="J1047347" s="41"/>
      <c r="K1047347" s="41"/>
      <c r="L1047347" s="41"/>
      <c r="M1047347" s="41"/>
      <c r="N1047347" s="41"/>
      <c r="O1047347" s="42" t="s">
        <v>595</v>
      </c>
      <c r="P1047347" s="42" t="s">
        <v>595</v>
      </c>
      <c r="Q1047347" s="13" t="s">
        <v>616</v>
      </c>
      <c r="R1047347" s="43"/>
      <c r="S1047347" s="43"/>
      <c r="T1047347" s="43"/>
      <c r="U1047347" s="43"/>
      <c r="V1047347" s="13"/>
      <c r="W1047347" s="42" t="s">
        <v>616</v>
      </c>
      <c r="X1047347" s="42" t="s">
        <v>616</v>
      </c>
    </row>
    <row r="1047348" spans="1:24" s="44" customFormat="1">
      <c r="A1047348" s="13" t="s">
        <v>594</v>
      </c>
      <c r="B1047348" s="41"/>
      <c r="C1047348" s="41"/>
      <c r="D1047348" s="41"/>
      <c r="E1047348" s="41"/>
      <c r="F1047348" s="41"/>
      <c r="G1047348" s="42" t="s">
        <v>594</v>
      </c>
      <c r="H1047348" s="42" t="s">
        <v>594</v>
      </c>
      <c r="I1047348" s="13" t="s">
        <v>595</v>
      </c>
      <c r="J1047348" s="41"/>
      <c r="K1047348" s="41"/>
      <c r="L1047348" s="41"/>
      <c r="M1047348" s="41"/>
      <c r="N1047348" s="41"/>
      <c r="O1047348" s="42" t="s">
        <v>595</v>
      </c>
      <c r="P1047348" s="42" t="s">
        <v>595</v>
      </c>
      <c r="Q1047348" s="13" t="s">
        <v>616</v>
      </c>
      <c r="R1047348" s="43"/>
      <c r="S1047348" s="43"/>
      <c r="T1047348" s="43"/>
      <c r="U1047348" s="43"/>
      <c r="V1047348" s="13"/>
      <c r="W1047348" s="42" t="s">
        <v>616</v>
      </c>
      <c r="X1047348" s="42" t="s">
        <v>616</v>
      </c>
    </row>
    <row r="1047349" spans="1:24" s="44" customFormat="1">
      <c r="A1047349" s="13" t="s">
        <v>594</v>
      </c>
      <c r="B1047349" s="41"/>
      <c r="C1047349" s="41"/>
      <c r="D1047349" s="41"/>
      <c r="E1047349" s="41"/>
      <c r="F1047349" s="41"/>
      <c r="G1047349" s="42" t="s">
        <v>594</v>
      </c>
      <c r="H1047349" s="42" t="s">
        <v>594</v>
      </c>
      <c r="I1047349" s="13" t="s">
        <v>595</v>
      </c>
      <c r="J1047349" s="41"/>
      <c r="K1047349" s="41"/>
      <c r="L1047349" s="41"/>
      <c r="M1047349" s="41"/>
      <c r="N1047349" s="41"/>
      <c r="O1047349" s="42" t="s">
        <v>595</v>
      </c>
      <c r="P1047349" s="42" t="s">
        <v>595</v>
      </c>
      <c r="Q1047349" s="13" t="s">
        <v>617</v>
      </c>
      <c r="R1047349" s="43"/>
      <c r="S1047349" s="43"/>
      <c r="T1047349" s="43"/>
      <c r="U1047349" s="43"/>
      <c r="V1047349" s="13"/>
      <c r="W1047349" s="42" t="s">
        <v>617</v>
      </c>
      <c r="X1047349" s="42" t="s">
        <v>617</v>
      </c>
    </row>
    <row r="1047350" spans="1:24" s="44" customFormat="1">
      <c r="A1047350" s="13" t="s">
        <v>594</v>
      </c>
      <c r="B1047350" s="41"/>
      <c r="C1047350" s="41"/>
      <c r="D1047350" s="41"/>
      <c r="E1047350" s="41"/>
      <c r="F1047350" s="41"/>
      <c r="G1047350" s="42" t="s">
        <v>594</v>
      </c>
      <c r="H1047350" s="42" t="s">
        <v>594</v>
      </c>
      <c r="I1047350" s="13" t="s">
        <v>595</v>
      </c>
      <c r="J1047350" s="41"/>
      <c r="K1047350" s="41"/>
      <c r="L1047350" s="41"/>
      <c r="M1047350" s="41"/>
      <c r="N1047350" s="41"/>
      <c r="O1047350" s="42" t="s">
        <v>595</v>
      </c>
      <c r="P1047350" s="42" t="s">
        <v>595</v>
      </c>
      <c r="Q1047350" s="13" t="s">
        <v>617</v>
      </c>
      <c r="R1047350" s="43"/>
      <c r="S1047350" s="43"/>
      <c r="T1047350" s="43"/>
      <c r="U1047350" s="43"/>
      <c r="V1047350" s="13"/>
      <c r="W1047350" s="42" t="s">
        <v>617</v>
      </c>
      <c r="X1047350" s="42" t="s">
        <v>617</v>
      </c>
    </row>
    <row r="1047351" spans="1:24" s="44" customFormat="1">
      <c r="A1047351" s="13" t="s">
        <v>594</v>
      </c>
      <c r="B1047351" s="41"/>
      <c r="C1047351" s="41"/>
      <c r="D1047351" s="41"/>
      <c r="E1047351" s="41"/>
      <c r="F1047351" s="41"/>
      <c r="G1047351" s="42" t="s">
        <v>594</v>
      </c>
      <c r="H1047351" s="42" t="s">
        <v>594</v>
      </c>
      <c r="I1047351" s="13" t="s">
        <v>595</v>
      </c>
      <c r="J1047351" s="41"/>
      <c r="K1047351" s="41"/>
      <c r="L1047351" s="41"/>
      <c r="M1047351" s="41"/>
      <c r="N1047351" s="41"/>
      <c r="O1047351" s="42" t="s">
        <v>595</v>
      </c>
      <c r="P1047351" s="42" t="s">
        <v>595</v>
      </c>
      <c r="Q1047351" s="13" t="s">
        <v>618</v>
      </c>
      <c r="R1047351" s="43"/>
      <c r="S1047351" s="43"/>
      <c r="T1047351" s="43"/>
      <c r="U1047351" s="43"/>
      <c r="V1047351" s="13"/>
      <c r="W1047351" s="42" t="s">
        <v>618</v>
      </c>
      <c r="X1047351" s="42" t="s">
        <v>618</v>
      </c>
    </row>
    <row r="1047352" spans="1:24" s="44" customFormat="1">
      <c r="A1047352" s="13" t="s">
        <v>594</v>
      </c>
      <c r="B1047352" s="41"/>
      <c r="C1047352" s="41"/>
      <c r="D1047352" s="41"/>
      <c r="E1047352" s="41"/>
      <c r="F1047352" s="41"/>
      <c r="G1047352" s="42" t="s">
        <v>594</v>
      </c>
      <c r="H1047352" s="42" t="s">
        <v>594</v>
      </c>
      <c r="I1047352" s="13" t="s">
        <v>595</v>
      </c>
      <c r="J1047352" s="41"/>
      <c r="K1047352" s="41"/>
      <c r="L1047352" s="41"/>
      <c r="M1047352" s="41"/>
      <c r="N1047352" s="41"/>
      <c r="O1047352" s="42" t="s">
        <v>595</v>
      </c>
      <c r="P1047352" s="42" t="s">
        <v>595</v>
      </c>
      <c r="Q1047352" s="13" t="s">
        <v>618</v>
      </c>
      <c r="R1047352" s="43"/>
      <c r="S1047352" s="43"/>
      <c r="T1047352" s="43"/>
      <c r="U1047352" s="43"/>
      <c r="V1047352" s="13"/>
      <c r="W1047352" s="42" t="s">
        <v>618</v>
      </c>
      <c r="X1047352" s="42" t="s">
        <v>618</v>
      </c>
    </row>
    <row r="1047353" spans="1:24" s="44" customFormat="1">
      <c r="A1047353" s="13" t="s">
        <v>594</v>
      </c>
      <c r="B1047353" s="41"/>
      <c r="C1047353" s="41"/>
      <c r="D1047353" s="41"/>
      <c r="E1047353" s="41"/>
      <c r="F1047353" s="41"/>
      <c r="G1047353" s="42" t="s">
        <v>594</v>
      </c>
      <c r="H1047353" s="42" t="s">
        <v>594</v>
      </c>
      <c r="I1047353" s="13" t="s">
        <v>595</v>
      </c>
      <c r="J1047353" s="41"/>
      <c r="K1047353" s="41"/>
      <c r="L1047353" s="41"/>
      <c r="M1047353" s="41"/>
      <c r="N1047353" s="41"/>
      <c r="O1047353" s="42" t="s">
        <v>595</v>
      </c>
      <c r="P1047353" s="42" t="s">
        <v>595</v>
      </c>
      <c r="Q1047353" s="13" t="s">
        <v>619</v>
      </c>
      <c r="R1047353" s="43"/>
      <c r="S1047353" s="43"/>
      <c r="T1047353" s="43"/>
      <c r="U1047353" s="43"/>
      <c r="V1047353" s="13"/>
      <c r="W1047353" s="42" t="s">
        <v>619</v>
      </c>
      <c r="X1047353" s="42" t="s">
        <v>619</v>
      </c>
    </row>
    <row r="1047354" spans="1:24" s="44" customFormat="1">
      <c r="A1047354" s="13" t="s">
        <v>594</v>
      </c>
      <c r="B1047354" s="41"/>
      <c r="C1047354" s="41"/>
      <c r="D1047354" s="41"/>
      <c r="E1047354" s="41"/>
      <c r="F1047354" s="41"/>
      <c r="G1047354" s="42" t="s">
        <v>594</v>
      </c>
      <c r="H1047354" s="42" t="s">
        <v>594</v>
      </c>
      <c r="I1047354" s="13" t="s">
        <v>595</v>
      </c>
      <c r="J1047354" s="41"/>
      <c r="K1047354" s="41"/>
      <c r="L1047354" s="41"/>
      <c r="M1047354" s="41"/>
      <c r="N1047354" s="41"/>
      <c r="O1047354" s="42" t="s">
        <v>595</v>
      </c>
      <c r="P1047354" s="42" t="s">
        <v>595</v>
      </c>
      <c r="Q1047354" s="13" t="s">
        <v>619</v>
      </c>
      <c r="R1047354" s="43"/>
      <c r="S1047354" s="43"/>
      <c r="T1047354" s="43"/>
      <c r="U1047354" s="43"/>
      <c r="V1047354" s="13"/>
      <c r="W1047354" s="42" t="s">
        <v>619</v>
      </c>
      <c r="X1047354" s="42" t="s">
        <v>619</v>
      </c>
    </row>
    <row r="1047355" spans="1:24" s="44" customFormat="1">
      <c r="A1047355" s="13" t="s">
        <v>594</v>
      </c>
      <c r="B1047355" s="41"/>
      <c r="C1047355" s="41"/>
      <c r="D1047355" s="41"/>
      <c r="E1047355" s="41"/>
      <c r="F1047355" s="41"/>
      <c r="G1047355" s="42" t="s">
        <v>594</v>
      </c>
      <c r="H1047355" s="42" t="s">
        <v>594</v>
      </c>
      <c r="I1047355" s="13" t="s">
        <v>595</v>
      </c>
      <c r="J1047355" s="41"/>
      <c r="K1047355" s="41"/>
      <c r="L1047355" s="41"/>
      <c r="M1047355" s="41"/>
      <c r="N1047355" s="41"/>
      <c r="O1047355" s="42" t="s">
        <v>595</v>
      </c>
      <c r="P1047355" s="42" t="s">
        <v>595</v>
      </c>
      <c r="Q1047355" s="13" t="s">
        <v>620</v>
      </c>
      <c r="R1047355" s="43"/>
      <c r="S1047355" s="43"/>
      <c r="T1047355" s="43"/>
      <c r="U1047355" s="43"/>
      <c r="V1047355" s="13"/>
      <c r="W1047355" s="42" t="s">
        <v>620</v>
      </c>
      <c r="X1047355" s="42" t="s">
        <v>620</v>
      </c>
    </row>
    <row r="1047356" spans="1:24" s="44" customFormat="1">
      <c r="A1047356" s="13" t="s">
        <v>594</v>
      </c>
      <c r="B1047356" s="41"/>
      <c r="C1047356" s="41"/>
      <c r="D1047356" s="41"/>
      <c r="E1047356" s="41"/>
      <c r="F1047356" s="41"/>
      <c r="G1047356" s="42" t="s">
        <v>594</v>
      </c>
      <c r="H1047356" s="42" t="s">
        <v>594</v>
      </c>
      <c r="I1047356" s="13" t="s">
        <v>595</v>
      </c>
      <c r="J1047356" s="41"/>
      <c r="K1047356" s="41"/>
      <c r="L1047356" s="41"/>
      <c r="M1047356" s="41"/>
      <c r="N1047356" s="41"/>
      <c r="O1047356" s="42" t="s">
        <v>595</v>
      </c>
      <c r="P1047356" s="42" t="s">
        <v>595</v>
      </c>
      <c r="Q1047356" s="13" t="s">
        <v>621</v>
      </c>
      <c r="R1047356" s="43"/>
      <c r="S1047356" s="43"/>
      <c r="T1047356" s="43"/>
      <c r="U1047356" s="43"/>
      <c r="V1047356" s="13"/>
      <c r="W1047356" s="42" t="s">
        <v>621</v>
      </c>
      <c r="X1047356" s="42" t="s">
        <v>621</v>
      </c>
    </row>
    <row r="1047357" spans="1:24" s="44" customFormat="1">
      <c r="A1047357" s="13" t="s">
        <v>594</v>
      </c>
      <c r="B1047357" s="41"/>
      <c r="C1047357" s="41"/>
      <c r="D1047357" s="41"/>
      <c r="E1047357" s="41"/>
      <c r="F1047357" s="41"/>
      <c r="G1047357" s="42" t="s">
        <v>594</v>
      </c>
      <c r="H1047357" s="42" t="s">
        <v>594</v>
      </c>
      <c r="I1047357" s="13" t="s">
        <v>595</v>
      </c>
      <c r="J1047357" s="41"/>
      <c r="K1047357" s="41"/>
      <c r="L1047357" s="41"/>
      <c r="M1047357" s="41"/>
      <c r="N1047357" s="41"/>
      <c r="O1047357" s="42" t="s">
        <v>595</v>
      </c>
      <c r="P1047357" s="42" t="s">
        <v>595</v>
      </c>
      <c r="Q1047357" s="13" t="s">
        <v>621</v>
      </c>
      <c r="R1047357" s="43"/>
      <c r="S1047357" s="43"/>
      <c r="T1047357" s="43"/>
      <c r="U1047357" s="43"/>
      <c r="V1047357" s="13"/>
      <c r="W1047357" s="42" t="s">
        <v>621</v>
      </c>
      <c r="X1047357" s="42" t="s">
        <v>621</v>
      </c>
    </row>
    <row r="1047358" spans="1:24" s="44" customFormat="1">
      <c r="A1047358" s="13" t="s">
        <v>594</v>
      </c>
      <c r="B1047358" s="41"/>
      <c r="C1047358" s="41"/>
      <c r="D1047358" s="41"/>
      <c r="E1047358" s="41"/>
      <c r="F1047358" s="41"/>
      <c r="G1047358" s="42" t="s">
        <v>594</v>
      </c>
      <c r="H1047358" s="42" t="s">
        <v>594</v>
      </c>
      <c r="I1047358" s="13" t="s">
        <v>595</v>
      </c>
      <c r="J1047358" s="41"/>
      <c r="K1047358" s="41"/>
      <c r="L1047358" s="41"/>
      <c r="M1047358" s="41"/>
      <c r="N1047358" s="41"/>
      <c r="O1047358" s="42" t="s">
        <v>595</v>
      </c>
      <c r="P1047358" s="42" t="s">
        <v>595</v>
      </c>
      <c r="Q1047358" s="13" t="s">
        <v>621</v>
      </c>
      <c r="R1047358" s="43"/>
      <c r="S1047358" s="43"/>
      <c r="T1047358" s="43"/>
      <c r="U1047358" s="43"/>
      <c r="V1047358" s="13"/>
      <c r="W1047358" s="42" t="s">
        <v>621</v>
      </c>
      <c r="X1047358" s="42" t="s">
        <v>621</v>
      </c>
    </row>
    <row r="1047359" spans="1:24" s="44" customFormat="1">
      <c r="A1047359" s="13" t="s">
        <v>594</v>
      </c>
      <c r="B1047359" s="41"/>
      <c r="C1047359" s="41"/>
      <c r="D1047359" s="41"/>
      <c r="E1047359" s="41"/>
      <c r="F1047359" s="41"/>
      <c r="G1047359" s="42" t="s">
        <v>594</v>
      </c>
      <c r="H1047359" s="42" t="s">
        <v>594</v>
      </c>
      <c r="I1047359" s="13" t="s">
        <v>595</v>
      </c>
      <c r="J1047359" s="41"/>
      <c r="K1047359" s="41"/>
      <c r="L1047359" s="41"/>
      <c r="M1047359" s="41"/>
      <c r="N1047359" s="41"/>
      <c r="O1047359" s="42" t="s">
        <v>595</v>
      </c>
      <c r="P1047359" s="42" t="s">
        <v>595</v>
      </c>
      <c r="Q1047359" s="13" t="s">
        <v>621</v>
      </c>
      <c r="R1047359" s="43"/>
      <c r="S1047359" s="43"/>
      <c r="T1047359" s="43"/>
      <c r="U1047359" s="43"/>
      <c r="V1047359" s="13"/>
      <c r="W1047359" s="42" t="s">
        <v>621</v>
      </c>
      <c r="X1047359" s="42" t="s">
        <v>621</v>
      </c>
    </row>
    <row r="1047360" spans="1:24" s="44" customFormat="1">
      <c r="A1047360" s="13" t="s">
        <v>594</v>
      </c>
      <c r="B1047360" s="41"/>
      <c r="C1047360" s="41"/>
      <c r="D1047360" s="41"/>
      <c r="E1047360" s="41"/>
      <c r="F1047360" s="41"/>
      <c r="G1047360" s="42" t="s">
        <v>594</v>
      </c>
      <c r="H1047360" s="42" t="s">
        <v>594</v>
      </c>
      <c r="I1047360" s="13" t="s">
        <v>595</v>
      </c>
      <c r="J1047360" s="41"/>
      <c r="K1047360" s="41"/>
      <c r="L1047360" s="41"/>
      <c r="M1047360" s="41"/>
      <c r="N1047360" s="41"/>
      <c r="O1047360" s="42" t="s">
        <v>595</v>
      </c>
      <c r="P1047360" s="42" t="s">
        <v>595</v>
      </c>
      <c r="Q1047360" s="13" t="s">
        <v>621</v>
      </c>
      <c r="R1047360" s="43"/>
      <c r="S1047360" s="43"/>
      <c r="T1047360" s="43"/>
      <c r="U1047360" s="43"/>
      <c r="V1047360" s="13"/>
      <c r="W1047360" s="42" t="s">
        <v>621</v>
      </c>
      <c r="X1047360" s="42" t="s">
        <v>621</v>
      </c>
    </row>
    <row r="1047361" spans="1:24" s="44" customFormat="1">
      <c r="A1047361" s="13" t="s">
        <v>594</v>
      </c>
      <c r="B1047361" s="41"/>
      <c r="C1047361" s="41"/>
      <c r="D1047361" s="41"/>
      <c r="E1047361" s="41"/>
      <c r="F1047361" s="41"/>
      <c r="G1047361" s="42" t="s">
        <v>594</v>
      </c>
      <c r="H1047361" s="42" t="s">
        <v>594</v>
      </c>
      <c r="I1047361" s="13" t="s">
        <v>595</v>
      </c>
      <c r="J1047361" s="41"/>
      <c r="K1047361" s="41"/>
      <c r="L1047361" s="41"/>
      <c r="M1047361" s="41"/>
      <c r="N1047361" s="41"/>
      <c r="O1047361" s="42" t="s">
        <v>595</v>
      </c>
      <c r="P1047361" s="42" t="s">
        <v>595</v>
      </c>
      <c r="Q1047361" s="13" t="s">
        <v>621</v>
      </c>
      <c r="R1047361" s="43"/>
      <c r="S1047361" s="43"/>
      <c r="T1047361" s="43"/>
      <c r="U1047361" s="43"/>
      <c r="V1047361" s="13"/>
      <c r="W1047361" s="42" t="s">
        <v>621</v>
      </c>
      <c r="X1047361" s="42" t="s">
        <v>621</v>
      </c>
    </row>
    <row r="1047362" spans="1:24" s="44" customFormat="1">
      <c r="A1047362" s="13" t="s">
        <v>594</v>
      </c>
      <c r="B1047362" s="41"/>
      <c r="C1047362" s="41"/>
      <c r="D1047362" s="41"/>
      <c r="E1047362" s="41"/>
      <c r="F1047362" s="41"/>
      <c r="G1047362" s="42" t="s">
        <v>594</v>
      </c>
      <c r="H1047362" s="42" t="s">
        <v>594</v>
      </c>
      <c r="I1047362" s="13" t="s">
        <v>595</v>
      </c>
      <c r="J1047362" s="41"/>
      <c r="K1047362" s="41"/>
      <c r="L1047362" s="41"/>
      <c r="M1047362" s="41"/>
      <c r="N1047362" s="41"/>
      <c r="O1047362" s="42" t="s">
        <v>595</v>
      </c>
      <c r="P1047362" s="42" t="s">
        <v>595</v>
      </c>
      <c r="Q1047362" s="13" t="s">
        <v>621</v>
      </c>
      <c r="R1047362" s="43"/>
      <c r="S1047362" s="43"/>
      <c r="T1047362" s="43"/>
      <c r="U1047362" s="43"/>
      <c r="V1047362" s="13"/>
      <c r="W1047362" s="42" t="s">
        <v>621</v>
      </c>
      <c r="X1047362" s="42" t="s">
        <v>621</v>
      </c>
    </row>
    <row r="1047363" spans="1:24" s="44" customFormat="1">
      <c r="A1047363" s="13" t="s">
        <v>594</v>
      </c>
      <c r="B1047363" s="41"/>
      <c r="C1047363" s="41"/>
      <c r="D1047363" s="41"/>
      <c r="E1047363" s="41"/>
      <c r="F1047363" s="41"/>
      <c r="G1047363" s="42" t="s">
        <v>594</v>
      </c>
      <c r="H1047363" s="42" t="s">
        <v>594</v>
      </c>
      <c r="I1047363" s="13" t="s">
        <v>595</v>
      </c>
      <c r="J1047363" s="41"/>
      <c r="K1047363" s="41"/>
      <c r="L1047363" s="41"/>
      <c r="M1047363" s="41"/>
      <c r="N1047363" s="41"/>
      <c r="O1047363" s="42" t="s">
        <v>595</v>
      </c>
      <c r="P1047363" s="42" t="s">
        <v>595</v>
      </c>
      <c r="Q1047363" s="13" t="s">
        <v>621</v>
      </c>
      <c r="R1047363" s="43"/>
      <c r="S1047363" s="43"/>
      <c r="T1047363" s="43"/>
      <c r="U1047363" s="43"/>
      <c r="V1047363" s="13"/>
      <c r="W1047363" s="42" t="s">
        <v>621</v>
      </c>
      <c r="X1047363" s="42" t="s">
        <v>621</v>
      </c>
    </row>
    <row r="1047364" spans="1:24" s="44" customFormat="1">
      <c r="A1047364" s="13" t="s">
        <v>594</v>
      </c>
      <c r="B1047364" s="41"/>
      <c r="C1047364" s="41"/>
      <c r="D1047364" s="41"/>
      <c r="E1047364" s="41"/>
      <c r="F1047364" s="41"/>
      <c r="G1047364" s="42" t="s">
        <v>594</v>
      </c>
      <c r="H1047364" s="42" t="s">
        <v>594</v>
      </c>
      <c r="I1047364" s="13" t="s">
        <v>595</v>
      </c>
      <c r="J1047364" s="41"/>
      <c r="K1047364" s="41"/>
      <c r="L1047364" s="41"/>
      <c r="M1047364" s="41"/>
      <c r="N1047364" s="41"/>
      <c r="O1047364" s="42" t="s">
        <v>595</v>
      </c>
      <c r="P1047364" s="42" t="s">
        <v>595</v>
      </c>
      <c r="Q1047364" s="13" t="s">
        <v>621</v>
      </c>
      <c r="R1047364" s="43"/>
      <c r="S1047364" s="43"/>
      <c r="T1047364" s="43"/>
      <c r="U1047364" s="43"/>
      <c r="V1047364" s="13"/>
      <c r="W1047364" s="42" t="s">
        <v>621</v>
      </c>
      <c r="X1047364" s="42" t="s">
        <v>621</v>
      </c>
    </row>
    <row r="1047365" spans="1:24" s="44" customFormat="1">
      <c r="A1047365" s="13" t="s">
        <v>594</v>
      </c>
      <c r="B1047365" s="41"/>
      <c r="C1047365" s="41"/>
      <c r="D1047365" s="41"/>
      <c r="E1047365" s="41"/>
      <c r="F1047365" s="41"/>
      <c r="G1047365" s="42" t="s">
        <v>594</v>
      </c>
      <c r="H1047365" s="42" t="s">
        <v>594</v>
      </c>
      <c r="I1047365" s="13" t="s">
        <v>595</v>
      </c>
      <c r="J1047365" s="41"/>
      <c r="K1047365" s="41"/>
      <c r="L1047365" s="41"/>
      <c r="M1047365" s="41"/>
      <c r="N1047365" s="41"/>
      <c r="O1047365" s="42" t="s">
        <v>595</v>
      </c>
      <c r="P1047365" s="42" t="s">
        <v>595</v>
      </c>
      <c r="Q1047365" s="13" t="s">
        <v>621</v>
      </c>
      <c r="R1047365" s="43"/>
      <c r="S1047365" s="43"/>
      <c r="T1047365" s="43"/>
      <c r="U1047365" s="43"/>
      <c r="V1047365" s="13"/>
      <c r="W1047365" s="42" t="s">
        <v>621</v>
      </c>
      <c r="X1047365" s="42" t="s">
        <v>621</v>
      </c>
    </row>
    <row r="1047366" spans="1:24" s="44" customFormat="1">
      <c r="A1047366" s="13" t="s">
        <v>594</v>
      </c>
      <c r="B1047366" s="41"/>
      <c r="C1047366" s="41"/>
      <c r="D1047366" s="41"/>
      <c r="E1047366" s="41"/>
      <c r="F1047366" s="41"/>
      <c r="G1047366" s="42" t="s">
        <v>594</v>
      </c>
      <c r="H1047366" s="42" t="s">
        <v>594</v>
      </c>
      <c r="I1047366" s="13" t="s">
        <v>595</v>
      </c>
      <c r="J1047366" s="41"/>
      <c r="K1047366" s="41"/>
      <c r="L1047366" s="41"/>
      <c r="M1047366" s="41"/>
      <c r="N1047366" s="41"/>
      <c r="O1047366" s="42" t="s">
        <v>595</v>
      </c>
      <c r="P1047366" s="42" t="s">
        <v>595</v>
      </c>
      <c r="Q1047366" s="13" t="s">
        <v>621</v>
      </c>
      <c r="R1047366" s="43"/>
      <c r="S1047366" s="43"/>
      <c r="T1047366" s="43"/>
      <c r="U1047366" s="43"/>
      <c r="V1047366" s="13"/>
      <c r="W1047366" s="42" t="s">
        <v>621</v>
      </c>
      <c r="X1047366" s="42" t="s">
        <v>621</v>
      </c>
    </row>
    <row r="1047367" spans="1:24" s="44" customFormat="1">
      <c r="A1047367" s="13" t="s">
        <v>594</v>
      </c>
      <c r="B1047367" s="41"/>
      <c r="C1047367" s="41"/>
      <c r="D1047367" s="41"/>
      <c r="E1047367" s="41"/>
      <c r="F1047367" s="41"/>
      <c r="G1047367" s="42" t="s">
        <v>594</v>
      </c>
      <c r="H1047367" s="42" t="s">
        <v>594</v>
      </c>
      <c r="I1047367" s="13" t="s">
        <v>595</v>
      </c>
      <c r="J1047367" s="41"/>
      <c r="K1047367" s="41"/>
      <c r="L1047367" s="41"/>
      <c r="M1047367" s="41"/>
      <c r="N1047367" s="41"/>
      <c r="O1047367" s="42" t="s">
        <v>595</v>
      </c>
      <c r="P1047367" s="42" t="s">
        <v>595</v>
      </c>
      <c r="Q1047367" s="13" t="s">
        <v>621</v>
      </c>
      <c r="R1047367" s="43"/>
      <c r="S1047367" s="43"/>
      <c r="T1047367" s="43"/>
      <c r="U1047367" s="43"/>
      <c r="V1047367" s="13"/>
      <c r="W1047367" s="42" t="s">
        <v>621</v>
      </c>
      <c r="X1047367" s="42" t="s">
        <v>621</v>
      </c>
    </row>
    <row r="1047368" spans="1:24" s="44" customFormat="1">
      <c r="A1047368" s="13" t="s">
        <v>594</v>
      </c>
      <c r="B1047368" s="41"/>
      <c r="C1047368" s="41"/>
      <c r="D1047368" s="41"/>
      <c r="E1047368" s="41"/>
      <c r="F1047368" s="41"/>
      <c r="G1047368" s="42" t="s">
        <v>594</v>
      </c>
      <c r="H1047368" s="42" t="s">
        <v>594</v>
      </c>
      <c r="I1047368" s="13" t="s">
        <v>595</v>
      </c>
      <c r="J1047368" s="41"/>
      <c r="K1047368" s="41"/>
      <c r="L1047368" s="41"/>
      <c r="M1047368" s="41"/>
      <c r="N1047368" s="41"/>
      <c r="O1047368" s="42" t="s">
        <v>595</v>
      </c>
      <c r="P1047368" s="42" t="s">
        <v>595</v>
      </c>
      <c r="Q1047368" s="13" t="s">
        <v>621</v>
      </c>
      <c r="R1047368" s="43"/>
      <c r="S1047368" s="43"/>
      <c r="T1047368" s="43"/>
      <c r="U1047368" s="43"/>
      <c r="V1047368" s="13"/>
      <c r="W1047368" s="42" t="s">
        <v>621</v>
      </c>
      <c r="X1047368" s="42" t="s">
        <v>621</v>
      </c>
    </row>
    <row r="1047369" spans="1:24" s="44" customFormat="1">
      <c r="A1047369" s="13" t="s">
        <v>594</v>
      </c>
      <c r="B1047369" s="41"/>
      <c r="C1047369" s="41"/>
      <c r="D1047369" s="41"/>
      <c r="E1047369" s="41"/>
      <c r="F1047369" s="41"/>
      <c r="G1047369" s="42" t="s">
        <v>594</v>
      </c>
      <c r="H1047369" s="42" t="s">
        <v>594</v>
      </c>
      <c r="I1047369" s="13" t="s">
        <v>595</v>
      </c>
      <c r="J1047369" s="41"/>
      <c r="K1047369" s="41"/>
      <c r="L1047369" s="41"/>
      <c r="M1047369" s="41"/>
      <c r="N1047369" s="41"/>
      <c r="O1047369" s="42" t="s">
        <v>595</v>
      </c>
      <c r="P1047369" s="42" t="s">
        <v>595</v>
      </c>
      <c r="Q1047369" s="13" t="s">
        <v>621</v>
      </c>
      <c r="R1047369" s="43"/>
      <c r="S1047369" s="43"/>
      <c r="T1047369" s="43"/>
      <c r="U1047369" s="43"/>
      <c r="V1047369" s="13"/>
      <c r="W1047369" s="42" t="s">
        <v>621</v>
      </c>
      <c r="X1047369" s="42" t="s">
        <v>621</v>
      </c>
    </row>
    <row r="1047370" spans="1:24" s="44" customFormat="1">
      <c r="A1047370" s="13" t="s">
        <v>594</v>
      </c>
      <c r="B1047370" s="41"/>
      <c r="C1047370" s="41"/>
      <c r="D1047370" s="41"/>
      <c r="E1047370" s="41"/>
      <c r="F1047370" s="41"/>
      <c r="G1047370" s="42" t="s">
        <v>594</v>
      </c>
      <c r="H1047370" s="42" t="s">
        <v>594</v>
      </c>
      <c r="I1047370" s="13" t="s">
        <v>595</v>
      </c>
      <c r="J1047370" s="41"/>
      <c r="K1047370" s="41"/>
      <c r="L1047370" s="41"/>
      <c r="M1047370" s="41"/>
      <c r="N1047370" s="41"/>
      <c r="O1047370" s="42" t="s">
        <v>595</v>
      </c>
      <c r="P1047370" s="42" t="s">
        <v>595</v>
      </c>
      <c r="Q1047370" s="13" t="s">
        <v>621</v>
      </c>
      <c r="R1047370" s="43"/>
      <c r="S1047370" s="43"/>
      <c r="T1047370" s="43"/>
      <c r="U1047370" s="43"/>
      <c r="V1047370" s="13"/>
      <c r="W1047370" s="42" t="s">
        <v>621</v>
      </c>
      <c r="X1047370" s="42" t="s">
        <v>621</v>
      </c>
    </row>
    <row r="1047371" spans="1:24" s="44" customFormat="1">
      <c r="A1047371" s="13" t="s">
        <v>594</v>
      </c>
      <c r="B1047371" s="41"/>
      <c r="C1047371" s="41"/>
      <c r="D1047371" s="41"/>
      <c r="E1047371" s="41"/>
      <c r="F1047371" s="41"/>
      <c r="G1047371" s="42" t="s">
        <v>594</v>
      </c>
      <c r="H1047371" s="42" t="s">
        <v>594</v>
      </c>
      <c r="I1047371" s="13" t="s">
        <v>595</v>
      </c>
      <c r="J1047371" s="41"/>
      <c r="K1047371" s="41"/>
      <c r="L1047371" s="41"/>
      <c r="M1047371" s="41"/>
      <c r="N1047371" s="41"/>
      <c r="O1047371" s="42" t="s">
        <v>595</v>
      </c>
      <c r="P1047371" s="42" t="s">
        <v>595</v>
      </c>
      <c r="Q1047371" s="13" t="s">
        <v>621</v>
      </c>
      <c r="R1047371" s="43"/>
      <c r="S1047371" s="43"/>
      <c r="T1047371" s="43"/>
      <c r="U1047371" s="43"/>
      <c r="V1047371" s="13"/>
      <c r="W1047371" s="42" t="s">
        <v>621</v>
      </c>
      <c r="X1047371" s="42" t="s">
        <v>621</v>
      </c>
    </row>
    <row r="1047372" spans="1:24" s="44" customFormat="1">
      <c r="A1047372" s="13" t="s">
        <v>594</v>
      </c>
      <c r="B1047372" s="41"/>
      <c r="C1047372" s="41"/>
      <c r="D1047372" s="41"/>
      <c r="E1047372" s="41"/>
      <c r="F1047372" s="41"/>
      <c r="G1047372" s="42" t="s">
        <v>594</v>
      </c>
      <c r="H1047372" s="42" t="s">
        <v>594</v>
      </c>
      <c r="I1047372" s="13" t="s">
        <v>595</v>
      </c>
      <c r="J1047372" s="41"/>
      <c r="K1047372" s="41"/>
      <c r="L1047372" s="41"/>
      <c r="M1047372" s="41"/>
      <c r="N1047372" s="41"/>
      <c r="O1047372" s="42" t="s">
        <v>595</v>
      </c>
      <c r="P1047372" s="42" t="s">
        <v>595</v>
      </c>
      <c r="Q1047372" s="13" t="s">
        <v>621</v>
      </c>
      <c r="R1047372" s="43"/>
      <c r="S1047372" s="43"/>
      <c r="T1047372" s="43"/>
      <c r="U1047372" s="43"/>
      <c r="V1047372" s="13"/>
      <c r="W1047372" s="42" t="s">
        <v>621</v>
      </c>
      <c r="X1047372" s="42" t="s">
        <v>621</v>
      </c>
    </row>
    <row r="1047373" spans="1:24" s="44" customFormat="1">
      <c r="A1047373" s="13" t="s">
        <v>594</v>
      </c>
      <c r="B1047373" s="41"/>
      <c r="C1047373" s="41"/>
      <c r="D1047373" s="41"/>
      <c r="E1047373" s="41"/>
      <c r="F1047373" s="41"/>
      <c r="G1047373" s="42" t="s">
        <v>594</v>
      </c>
      <c r="H1047373" s="42" t="s">
        <v>594</v>
      </c>
      <c r="I1047373" s="13" t="s">
        <v>595</v>
      </c>
      <c r="J1047373" s="41"/>
      <c r="K1047373" s="41"/>
      <c r="L1047373" s="41"/>
      <c r="M1047373" s="41"/>
      <c r="N1047373" s="41"/>
      <c r="O1047373" s="42" t="s">
        <v>595</v>
      </c>
      <c r="P1047373" s="42" t="s">
        <v>595</v>
      </c>
      <c r="Q1047373" s="13" t="s">
        <v>622</v>
      </c>
      <c r="R1047373" s="43"/>
      <c r="S1047373" s="43"/>
      <c r="T1047373" s="43"/>
      <c r="U1047373" s="43"/>
      <c r="V1047373" s="13"/>
      <c r="W1047373" s="42" t="s">
        <v>622</v>
      </c>
      <c r="X1047373" s="42" t="s">
        <v>622</v>
      </c>
    </row>
    <row r="1047374" spans="1:24" s="44" customFormat="1">
      <c r="A1047374" s="13" t="s">
        <v>594</v>
      </c>
      <c r="B1047374" s="41"/>
      <c r="C1047374" s="41"/>
      <c r="D1047374" s="41"/>
      <c r="E1047374" s="41"/>
      <c r="F1047374" s="41"/>
      <c r="G1047374" s="42" t="s">
        <v>594</v>
      </c>
      <c r="H1047374" s="42" t="s">
        <v>594</v>
      </c>
      <c r="I1047374" s="13" t="s">
        <v>595</v>
      </c>
      <c r="J1047374" s="41"/>
      <c r="K1047374" s="41"/>
      <c r="L1047374" s="41"/>
      <c r="M1047374" s="41"/>
      <c r="N1047374" s="41"/>
      <c r="O1047374" s="42" t="s">
        <v>595</v>
      </c>
      <c r="P1047374" s="42" t="s">
        <v>595</v>
      </c>
      <c r="Q1047374" s="13" t="s">
        <v>622</v>
      </c>
      <c r="R1047374" s="43"/>
      <c r="S1047374" s="43"/>
      <c r="T1047374" s="43"/>
      <c r="U1047374" s="43"/>
      <c r="V1047374" s="13"/>
      <c r="W1047374" s="42" t="s">
        <v>622</v>
      </c>
      <c r="X1047374" s="42" t="s">
        <v>622</v>
      </c>
    </row>
    <row r="1047375" spans="1:24" s="44" customFormat="1">
      <c r="A1047375" s="13" t="s">
        <v>594</v>
      </c>
      <c r="B1047375" s="41"/>
      <c r="C1047375" s="41"/>
      <c r="D1047375" s="41"/>
      <c r="E1047375" s="41"/>
      <c r="F1047375" s="41"/>
      <c r="G1047375" s="42" t="s">
        <v>594</v>
      </c>
      <c r="H1047375" s="42" t="s">
        <v>594</v>
      </c>
      <c r="I1047375" s="13" t="s">
        <v>595</v>
      </c>
      <c r="J1047375" s="41"/>
      <c r="K1047375" s="41"/>
      <c r="L1047375" s="41"/>
      <c r="M1047375" s="41"/>
      <c r="N1047375" s="41"/>
      <c r="O1047375" s="42" t="s">
        <v>595</v>
      </c>
      <c r="P1047375" s="42" t="s">
        <v>595</v>
      </c>
      <c r="Q1047375" s="13" t="s">
        <v>622</v>
      </c>
      <c r="R1047375" s="43"/>
      <c r="S1047375" s="43"/>
      <c r="T1047375" s="43"/>
      <c r="U1047375" s="43"/>
      <c r="V1047375" s="13"/>
      <c r="W1047375" s="42" t="s">
        <v>622</v>
      </c>
      <c r="X1047375" s="42" t="s">
        <v>622</v>
      </c>
    </row>
    <row r="1047376" spans="1:24" s="44" customFormat="1">
      <c r="A1047376" s="13" t="s">
        <v>594</v>
      </c>
      <c r="B1047376" s="41"/>
      <c r="C1047376" s="41"/>
      <c r="D1047376" s="41"/>
      <c r="E1047376" s="41"/>
      <c r="F1047376" s="41"/>
      <c r="G1047376" s="42" t="s">
        <v>594</v>
      </c>
      <c r="H1047376" s="42" t="s">
        <v>594</v>
      </c>
      <c r="I1047376" s="13" t="s">
        <v>595</v>
      </c>
      <c r="J1047376" s="41"/>
      <c r="K1047376" s="41"/>
      <c r="L1047376" s="41"/>
      <c r="M1047376" s="41"/>
      <c r="N1047376" s="41"/>
      <c r="O1047376" s="42" t="s">
        <v>595</v>
      </c>
      <c r="P1047376" s="42" t="s">
        <v>595</v>
      </c>
      <c r="Q1047376" s="13" t="s">
        <v>623</v>
      </c>
      <c r="R1047376" s="43"/>
      <c r="S1047376" s="43"/>
      <c r="T1047376" s="43"/>
      <c r="U1047376" s="43"/>
      <c r="V1047376" s="13"/>
      <c r="W1047376" s="42" t="s">
        <v>623</v>
      </c>
      <c r="X1047376" s="42" t="s">
        <v>623</v>
      </c>
    </row>
    <row r="1047377" spans="1:24" s="44" customFormat="1">
      <c r="A1047377" s="13" t="s">
        <v>594</v>
      </c>
      <c r="B1047377" s="41"/>
      <c r="C1047377" s="41"/>
      <c r="D1047377" s="41"/>
      <c r="E1047377" s="41"/>
      <c r="F1047377" s="41"/>
      <c r="G1047377" s="42" t="s">
        <v>594</v>
      </c>
      <c r="H1047377" s="42" t="s">
        <v>594</v>
      </c>
      <c r="I1047377" s="13" t="s">
        <v>595</v>
      </c>
      <c r="J1047377" s="41"/>
      <c r="K1047377" s="41"/>
      <c r="L1047377" s="41"/>
      <c r="M1047377" s="41"/>
      <c r="N1047377" s="41"/>
      <c r="O1047377" s="42" t="s">
        <v>595</v>
      </c>
      <c r="P1047377" s="42" t="s">
        <v>595</v>
      </c>
      <c r="Q1047377" s="13" t="s">
        <v>624</v>
      </c>
      <c r="R1047377" s="43"/>
      <c r="S1047377" s="43"/>
      <c r="T1047377" s="43"/>
      <c r="U1047377" s="43"/>
      <c r="V1047377" s="13"/>
      <c r="W1047377" s="42" t="s">
        <v>624</v>
      </c>
      <c r="X1047377" s="42" t="s">
        <v>624</v>
      </c>
    </row>
    <row r="1047378" spans="1:24" s="44" customFormat="1">
      <c r="A1047378" s="13" t="s">
        <v>594</v>
      </c>
      <c r="B1047378" s="41"/>
      <c r="C1047378" s="41"/>
      <c r="D1047378" s="41"/>
      <c r="E1047378" s="41"/>
      <c r="F1047378" s="41"/>
      <c r="G1047378" s="42" t="s">
        <v>594</v>
      </c>
      <c r="H1047378" s="42" t="s">
        <v>594</v>
      </c>
      <c r="I1047378" s="13" t="s">
        <v>595</v>
      </c>
      <c r="J1047378" s="41"/>
      <c r="K1047378" s="41"/>
      <c r="L1047378" s="41"/>
      <c r="M1047378" s="41"/>
      <c r="N1047378" s="41"/>
      <c r="O1047378" s="42" t="s">
        <v>595</v>
      </c>
      <c r="P1047378" s="42" t="s">
        <v>595</v>
      </c>
      <c r="Q1047378" s="13" t="s">
        <v>624</v>
      </c>
      <c r="R1047378" s="43"/>
      <c r="S1047378" s="43"/>
      <c r="T1047378" s="43"/>
      <c r="U1047378" s="43"/>
      <c r="V1047378" s="13"/>
      <c r="W1047378" s="42" t="s">
        <v>624</v>
      </c>
      <c r="X1047378" s="42" t="s">
        <v>624</v>
      </c>
    </row>
    <row r="1047379" spans="1:24" s="44" customFormat="1">
      <c r="A1047379" s="13" t="s">
        <v>594</v>
      </c>
      <c r="B1047379" s="41"/>
      <c r="C1047379" s="41"/>
      <c r="D1047379" s="41"/>
      <c r="E1047379" s="41"/>
      <c r="F1047379" s="41"/>
      <c r="G1047379" s="42" t="s">
        <v>594</v>
      </c>
      <c r="H1047379" s="42" t="s">
        <v>594</v>
      </c>
      <c r="I1047379" s="13" t="s">
        <v>595</v>
      </c>
      <c r="J1047379" s="41"/>
      <c r="K1047379" s="41"/>
      <c r="L1047379" s="41"/>
      <c r="M1047379" s="41"/>
      <c r="N1047379" s="41"/>
      <c r="O1047379" s="42" t="s">
        <v>595</v>
      </c>
      <c r="P1047379" s="42" t="s">
        <v>595</v>
      </c>
      <c r="Q1047379" s="13" t="s">
        <v>624</v>
      </c>
      <c r="R1047379" s="43"/>
      <c r="S1047379" s="43"/>
      <c r="T1047379" s="43"/>
      <c r="U1047379" s="43"/>
      <c r="V1047379" s="13"/>
      <c r="W1047379" s="42" t="s">
        <v>624</v>
      </c>
      <c r="X1047379" s="42" t="s">
        <v>624</v>
      </c>
    </row>
    <row r="1047380" spans="1:24" s="44" customFormat="1">
      <c r="A1047380" s="13" t="s">
        <v>594</v>
      </c>
      <c r="B1047380" s="41"/>
      <c r="C1047380" s="41"/>
      <c r="D1047380" s="41"/>
      <c r="E1047380" s="41"/>
      <c r="F1047380" s="41"/>
      <c r="G1047380" s="42" t="s">
        <v>594</v>
      </c>
      <c r="H1047380" s="42" t="s">
        <v>594</v>
      </c>
      <c r="I1047380" s="13" t="s">
        <v>595</v>
      </c>
      <c r="J1047380" s="41"/>
      <c r="K1047380" s="41"/>
      <c r="L1047380" s="41"/>
      <c r="M1047380" s="41"/>
      <c r="N1047380" s="41"/>
      <c r="O1047380" s="42" t="s">
        <v>595</v>
      </c>
      <c r="P1047380" s="42" t="s">
        <v>595</v>
      </c>
      <c r="Q1047380" s="13" t="s">
        <v>624</v>
      </c>
      <c r="R1047380" s="43"/>
      <c r="S1047380" s="43"/>
      <c r="T1047380" s="43"/>
      <c r="U1047380" s="43"/>
      <c r="V1047380" s="13"/>
      <c r="W1047380" s="42" t="s">
        <v>624</v>
      </c>
      <c r="X1047380" s="42" t="s">
        <v>624</v>
      </c>
    </row>
    <row r="1047381" spans="1:24" s="44" customFormat="1">
      <c r="A1047381" s="13" t="s">
        <v>594</v>
      </c>
      <c r="B1047381" s="41"/>
      <c r="C1047381" s="41"/>
      <c r="D1047381" s="41"/>
      <c r="E1047381" s="41"/>
      <c r="F1047381" s="41"/>
      <c r="G1047381" s="42" t="s">
        <v>594</v>
      </c>
      <c r="H1047381" s="42" t="s">
        <v>594</v>
      </c>
      <c r="I1047381" s="13" t="s">
        <v>595</v>
      </c>
      <c r="J1047381" s="41"/>
      <c r="K1047381" s="41"/>
      <c r="L1047381" s="41"/>
      <c r="M1047381" s="41"/>
      <c r="N1047381" s="41"/>
      <c r="O1047381" s="42" t="s">
        <v>595</v>
      </c>
      <c r="P1047381" s="42" t="s">
        <v>595</v>
      </c>
      <c r="Q1047381" s="13" t="s">
        <v>624</v>
      </c>
      <c r="R1047381" s="43"/>
      <c r="S1047381" s="43"/>
      <c r="T1047381" s="43"/>
      <c r="U1047381" s="43"/>
      <c r="V1047381" s="13"/>
      <c r="W1047381" s="42" t="s">
        <v>624</v>
      </c>
      <c r="X1047381" s="42" t="s">
        <v>624</v>
      </c>
    </row>
    <row r="1047382" spans="1:24" s="44" customFormat="1">
      <c r="A1047382" s="13" t="s">
        <v>594</v>
      </c>
      <c r="B1047382" s="41"/>
      <c r="C1047382" s="41"/>
      <c r="D1047382" s="41"/>
      <c r="E1047382" s="41"/>
      <c r="F1047382" s="41"/>
      <c r="G1047382" s="42" t="s">
        <v>594</v>
      </c>
      <c r="H1047382" s="42" t="s">
        <v>594</v>
      </c>
      <c r="I1047382" s="13" t="s">
        <v>595</v>
      </c>
      <c r="J1047382" s="41"/>
      <c r="K1047382" s="41"/>
      <c r="L1047382" s="41"/>
      <c r="M1047382" s="41"/>
      <c r="N1047382" s="41"/>
      <c r="O1047382" s="42" t="s">
        <v>595</v>
      </c>
      <c r="P1047382" s="42" t="s">
        <v>595</v>
      </c>
      <c r="Q1047382" s="13" t="s">
        <v>624</v>
      </c>
      <c r="R1047382" s="43"/>
      <c r="S1047382" s="43"/>
      <c r="T1047382" s="43"/>
      <c r="U1047382" s="43"/>
      <c r="V1047382" s="13"/>
      <c r="W1047382" s="42" t="s">
        <v>624</v>
      </c>
      <c r="X1047382" s="42" t="s">
        <v>624</v>
      </c>
    </row>
    <row r="1047383" spans="1:24" s="44" customFormat="1">
      <c r="A1047383" s="13" t="s">
        <v>594</v>
      </c>
      <c r="B1047383" s="41"/>
      <c r="C1047383" s="41"/>
      <c r="D1047383" s="41"/>
      <c r="E1047383" s="41"/>
      <c r="F1047383" s="41"/>
      <c r="G1047383" s="42" t="s">
        <v>594</v>
      </c>
      <c r="H1047383" s="42" t="s">
        <v>594</v>
      </c>
      <c r="I1047383" s="13" t="s">
        <v>595</v>
      </c>
      <c r="J1047383" s="41"/>
      <c r="K1047383" s="41"/>
      <c r="L1047383" s="41"/>
      <c r="M1047383" s="41"/>
      <c r="N1047383" s="41"/>
      <c r="O1047383" s="42" t="s">
        <v>595</v>
      </c>
      <c r="P1047383" s="42" t="s">
        <v>595</v>
      </c>
      <c r="Q1047383" s="13" t="s">
        <v>625</v>
      </c>
      <c r="R1047383" s="43"/>
      <c r="S1047383" s="43"/>
      <c r="T1047383" s="43"/>
      <c r="U1047383" s="43"/>
      <c r="V1047383" s="13"/>
      <c r="W1047383" s="42" t="s">
        <v>625</v>
      </c>
      <c r="X1047383" s="42" t="s">
        <v>625</v>
      </c>
    </row>
    <row r="1047384" spans="1:24" s="44" customFormat="1">
      <c r="A1047384" s="13" t="s">
        <v>594</v>
      </c>
      <c r="B1047384" s="41"/>
      <c r="C1047384" s="41"/>
      <c r="D1047384" s="41"/>
      <c r="E1047384" s="41"/>
      <c r="F1047384" s="41"/>
      <c r="G1047384" s="42" t="s">
        <v>594</v>
      </c>
      <c r="H1047384" s="42" t="s">
        <v>594</v>
      </c>
      <c r="I1047384" s="13" t="s">
        <v>595</v>
      </c>
      <c r="J1047384" s="41"/>
      <c r="K1047384" s="41"/>
      <c r="L1047384" s="41"/>
      <c r="M1047384" s="41"/>
      <c r="N1047384" s="41"/>
      <c r="O1047384" s="42" t="s">
        <v>595</v>
      </c>
      <c r="P1047384" s="42" t="s">
        <v>595</v>
      </c>
      <c r="Q1047384" s="13" t="s">
        <v>626</v>
      </c>
      <c r="R1047384" s="43"/>
      <c r="S1047384" s="43"/>
      <c r="T1047384" s="43"/>
      <c r="U1047384" s="43"/>
      <c r="V1047384" s="13"/>
      <c r="W1047384" s="42" t="s">
        <v>626</v>
      </c>
      <c r="X1047384" s="42" t="s">
        <v>626</v>
      </c>
    </row>
    <row r="1047385" spans="1:24" s="44" customFormat="1">
      <c r="A1047385" s="13" t="s">
        <v>594</v>
      </c>
      <c r="B1047385" s="41"/>
      <c r="C1047385" s="41"/>
      <c r="D1047385" s="41"/>
      <c r="E1047385" s="41"/>
      <c r="F1047385" s="41"/>
      <c r="G1047385" s="42" t="s">
        <v>594</v>
      </c>
      <c r="H1047385" s="42" t="s">
        <v>594</v>
      </c>
      <c r="I1047385" s="13" t="s">
        <v>595</v>
      </c>
      <c r="J1047385" s="41"/>
      <c r="K1047385" s="41"/>
      <c r="L1047385" s="41"/>
      <c r="M1047385" s="41"/>
      <c r="N1047385" s="41"/>
      <c r="O1047385" s="42" t="s">
        <v>595</v>
      </c>
      <c r="P1047385" s="42" t="s">
        <v>595</v>
      </c>
      <c r="Q1047385" s="13" t="s">
        <v>626</v>
      </c>
      <c r="R1047385" s="43"/>
      <c r="S1047385" s="43"/>
      <c r="T1047385" s="43"/>
      <c r="U1047385" s="43"/>
      <c r="V1047385" s="13"/>
      <c r="W1047385" s="42" t="s">
        <v>626</v>
      </c>
      <c r="X1047385" s="42" t="s">
        <v>626</v>
      </c>
    </row>
    <row r="1047386" spans="1:24" s="44" customFormat="1">
      <c r="A1047386" s="13" t="s">
        <v>594</v>
      </c>
      <c r="B1047386" s="41"/>
      <c r="C1047386" s="41"/>
      <c r="D1047386" s="41"/>
      <c r="E1047386" s="41"/>
      <c r="F1047386" s="41"/>
      <c r="G1047386" s="42" t="s">
        <v>594</v>
      </c>
      <c r="H1047386" s="42" t="s">
        <v>594</v>
      </c>
      <c r="I1047386" s="13" t="s">
        <v>595</v>
      </c>
      <c r="J1047386" s="41"/>
      <c r="K1047386" s="41"/>
      <c r="L1047386" s="41"/>
      <c r="M1047386" s="41"/>
      <c r="N1047386" s="41"/>
      <c r="O1047386" s="42" t="s">
        <v>595</v>
      </c>
      <c r="P1047386" s="42" t="s">
        <v>595</v>
      </c>
      <c r="Q1047386" s="13" t="s">
        <v>626</v>
      </c>
      <c r="R1047386" s="43"/>
      <c r="S1047386" s="43"/>
      <c r="T1047386" s="43"/>
      <c r="U1047386" s="43"/>
      <c r="V1047386" s="13"/>
      <c r="W1047386" s="42" t="s">
        <v>626</v>
      </c>
      <c r="X1047386" s="42" t="s">
        <v>626</v>
      </c>
    </row>
    <row r="1047387" spans="1:24" s="44" customFormat="1">
      <c r="A1047387" s="13" t="s">
        <v>594</v>
      </c>
      <c r="B1047387" s="41"/>
      <c r="C1047387" s="41"/>
      <c r="D1047387" s="41"/>
      <c r="E1047387" s="41"/>
      <c r="F1047387" s="41"/>
      <c r="G1047387" s="42" t="s">
        <v>594</v>
      </c>
      <c r="H1047387" s="42" t="s">
        <v>594</v>
      </c>
      <c r="I1047387" s="13" t="s">
        <v>595</v>
      </c>
      <c r="J1047387" s="41"/>
      <c r="K1047387" s="41"/>
      <c r="L1047387" s="41"/>
      <c r="M1047387" s="41"/>
      <c r="N1047387" s="41"/>
      <c r="O1047387" s="42" t="s">
        <v>595</v>
      </c>
      <c r="P1047387" s="42" t="s">
        <v>595</v>
      </c>
      <c r="Q1047387" s="13" t="s">
        <v>627</v>
      </c>
      <c r="R1047387" s="43"/>
      <c r="S1047387" s="43"/>
      <c r="T1047387" s="43"/>
      <c r="U1047387" s="43"/>
      <c r="V1047387" s="13"/>
      <c r="W1047387" s="42" t="s">
        <v>627</v>
      </c>
      <c r="X1047387" s="42" t="s">
        <v>627</v>
      </c>
    </row>
    <row r="1047388" spans="1:24" s="44" customFormat="1">
      <c r="A1047388" s="13" t="s">
        <v>594</v>
      </c>
      <c r="B1047388" s="41"/>
      <c r="C1047388" s="41"/>
      <c r="D1047388" s="41"/>
      <c r="E1047388" s="41"/>
      <c r="F1047388" s="41"/>
      <c r="G1047388" s="42" t="s">
        <v>594</v>
      </c>
      <c r="H1047388" s="42" t="s">
        <v>594</v>
      </c>
      <c r="I1047388" s="13" t="s">
        <v>595</v>
      </c>
      <c r="J1047388" s="41"/>
      <c r="K1047388" s="41"/>
      <c r="L1047388" s="41"/>
      <c r="M1047388" s="41"/>
      <c r="N1047388" s="41"/>
      <c r="O1047388" s="42" t="s">
        <v>595</v>
      </c>
      <c r="P1047388" s="42" t="s">
        <v>595</v>
      </c>
      <c r="Q1047388" s="13" t="s">
        <v>627</v>
      </c>
      <c r="R1047388" s="43"/>
      <c r="S1047388" s="43"/>
      <c r="T1047388" s="43"/>
      <c r="U1047388" s="43"/>
      <c r="V1047388" s="13"/>
      <c r="W1047388" s="42" t="s">
        <v>627</v>
      </c>
      <c r="X1047388" s="42" t="s">
        <v>627</v>
      </c>
    </row>
    <row r="1047389" spans="1:24" s="44" customFormat="1">
      <c r="A1047389" s="13" t="s">
        <v>594</v>
      </c>
      <c r="B1047389" s="41"/>
      <c r="C1047389" s="41"/>
      <c r="D1047389" s="41"/>
      <c r="E1047389" s="41"/>
      <c r="F1047389" s="41"/>
      <c r="G1047389" s="42" t="s">
        <v>594</v>
      </c>
      <c r="H1047389" s="42" t="s">
        <v>594</v>
      </c>
      <c r="I1047389" s="13" t="s">
        <v>595</v>
      </c>
      <c r="J1047389" s="41"/>
      <c r="K1047389" s="41"/>
      <c r="L1047389" s="41"/>
      <c r="M1047389" s="41"/>
      <c r="N1047389" s="41"/>
      <c r="O1047389" s="42" t="s">
        <v>595</v>
      </c>
      <c r="P1047389" s="42" t="s">
        <v>595</v>
      </c>
      <c r="Q1047389" s="13" t="s">
        <v>627</v>
      </c>
      <c r="R1047389" s="43"/>
      <c r="S1047389" s="43"/>
      <c r="T1047389" s="43"/>
      <c r="U1047389" s="43"/>
      <c r="V1047389" s="13"/>
      <c r="W1047389" s="42" t="s">
        <v>627</v>
      </c>
      <c r="X1047389" s="42" t="s">
        <v>627</v>
      </c>
    </row>
    <row r="1047390" spans="1:24" s="44" customFormat="1">
      <c r="A1047390" s="13" t="s">
        <v>594</v>
      </c>
      <c r="B1047390" s="41"/>
      <c r="C1047390" s="41"/>
      <c r="D1047390" s="41"/>
      <c r="E1047390" s="41"/>
      <c r="F1047390" s="41"/>
      <c r="G1047390" s="42" t="s">
        <v>594</v>
      </c>
      <c r="H1047390" s="42" t="s">
        <v>594</v>
      </c>
      <c r="I1047390" s="13" t="s">
        <v>595</v>
      </c>
      <c r="J1047390" s="41"/>
      <c r="K1047390" s="41"/>
      <c r="L1047390" s="41"/>
      <c r="M1047390" s="41"/>
      <c r="N1047390" s="41"/>
      <c r="O1047390" s="42" t="s">
        <v>595</v>
      </c>
      <c r="P1047390" s="42" t="s">
        <v>595</v>
      </c>
      <c r="Q1047390" s="13" t="s">
        <v>627</v>
      </c>
      <c r="R1047390" s="43"/>
      <c r="S1047390" s="43"/>
      <c r="T1047390" s="43"/>
      <c r="U1047390" s="43"/>
      <c r="V1047390" s="13"/>
      <c r="W1047390" s="42" t="s">
        <v>627</v>
      </c>
      <c r="X1047390" s="42" t="s">
        <v>627</v>
      </c>
    </row>
    <row r="1047391" spans="1:24" s="44" customFormat="1">
      <c r="A1047391" s="13" t="s">
        <v>594</v>
      </c>
      <c r="B1047391" s="41"/>
      <c r="C1047391" s="41"/>
      <c r="D1047391" s="41"/>
      <c r="E1047391" s="41"/>
      <c r="F1047391" s="41"/>
      <c r="G1047391" s="42" t="s">
        <v>594</v>
      </c>
      <c r="H1047391" s="42" t="s">
        <v>594</v>
      </c>
      <c r="I1047391" s="13" t="s">
        <v>595</v>
      </c>
      <c r="J1047391" s="41"/>
      <c r="K1047391" s="41"/>
      <c r="L1047391" s="41"/>
      <c r="M1047391" s="41"/>
      <c r="N1047391" s="41"/>
      <c r="O1047391" s="42" t="s">
        <v>595</v>
      </c>
      <c r="P1047391" s="42" t="s">
        <v>595</v>
      </c>
      <c r="Q1047391" s="13" t="s">
        <v>628</v>
      </c>
      <c r="R1047391" s="43"/>
      <c r="S1047391" s="43"/>
      <c r="T1047391" s="43"/>
      <c r="U1047391" s="43"/>
      <c r="V1047391" s="13"/>
      <c r="W1047391" s="42" t="s">
        <v>628</v>
      </c>
      <c r="X1047391" s="42" t="s">
        <v>628</v>
      </c>
    </row>
    <row r="1047392" spans="1:24" s="44" customFormat="1">
      <c r="A1047392" s="13" t="s">
        <v>594</v>
      </c>
      <c r="B1047392" s="41"/>
      <c r="C1047392" s="41"/>
      <c r="D1047392" s="41"/>
      <c r="E1047392" s="41"/>
      <c r="F1047392" s="41"/>
      <c r="G1047392" s="42" t="s">
        <v>594</v>
      </c>
      <c r="H1047392" s="42" t="s">
        <v>594</v>
      </c>
      <c r="I1047392" s="13" t="s">
        <v>595</v>
      </c>
      <c r="J1047392" s="41"/>
      <c r="K1047392" s="41"/>
      <c r="L1047392" s="41"/>
      <c r="M1047392" s="41"/>
      <c r="N1047392" s="41"/>
      <c r="O1047392" s="42" t="s">
        <v>595</v>
      </c>
      <c r="P1047392" s="42" t="s">
        <v>595</v>
      </c>
      <c r="Q1047392" s="13" t="s">
        <v>629</v>
      </c>
      <c r="R1047392" s="43"/>
      <c r="S1047392" s="43"/>
      <c r="T1047392" s="43"/>
      <c r="U1047392" s="43"/>
      <c r="V1047392" s="13"/>
      <c r="W1047392" s="42" t="s">
        <v>629</v>
      </c>
      <c r="X1047392" s="42" t="s">
        <v>629</v>
      </c>
    </row>
    <row r="1047393" spans="1:24" s="44" customFormat="1">
      <c r="A1047393" s="13" t="s">
        <v>594</v>
      </c>
      <c r="B1047393" s="41"/>
      <c r="C1047393" s="41"/>
      <c r="D1047393" s="41"/>
      <c r="E1047393" s="41"/>
      <c r="F1047393" s="41"/>
      <c r="G1047393" s="42" t="s">
        <v>594</v>
      </c>
      <c r="H1047393" s="42" t="s">
        <v>594</v>
      </c>
      <c r="I1047393" s="13" t="s">
        <v>595</v>
      </c>
      <c r="J1047393" s="41"/>
      <c r="K1047393" s="41"/>
      <c r="L1047393" s="41"/>
      <c r="M1047393" s="41"/>
      <c r="N1047393" s="41"/>
      <c r="O1047393" s="42" t="s">
        <v>595</v>
      </c>
      <c r="P1047393" s="42" t="s">
        <v>595</v>
      </c>
      <c r="Q1047393" s="13" t="s">
        <v>630</v>
      </c>
      <c r="R1047393" s="43"/>
      <c r="S1047393" s="43"/>
      <c r="T1047393" s="43"/>
      <c r="U1047393" s="43"/>
      <c r="V1047393" s="13"/>
      <c r="W1047393" s="42" t="s">
        <v>630</v>
      </c>
      <c r="X1047393" s="42" t="s">
        <v>630</v>
      </c>
    </row>
    <row r="1047394" spans="1:24" s="44" customFormat="1">
      <c r="A1047394" s="13" t="s">
        <v>301</v>
      </c>
      <c r="B1047394" s="41"/>
      <c r="C1047394" s="41"/>
      <c r="D1047394" s="41"/>
      <c r="E1047394" s="41"/>
      <c r="F1047394" s="41"/>
      <c r="G1047394" s="42" t="s">
        <v>301</v>
      </c>
      <c r="H1047394" s="42" t="s">
        <v>301</v>
      </c>
      <c r="I1047394" s="13" t="s">
        <v>583</v>
      </c>
      <c r="J1047394" s="41"/>
      <c r="K1047394" s="41"/>
      <c r="L1047394" s="41"/>
      <c r="M1047394" s="41"/>
      <c r="N1047394" s="41"/>
      <c r="O1047394" s="42" t="s">
        <v>583</v>
      </c>
      <c r="P1047394" s="42" t="s">
        <v>583</v>
      </c>
      <c r="Q1047394" s="13" t="s">
        <v>631</v>
      </c>
      <c r="R1047394" s="43"/>
      <c r="S1047394" s="43"/>
      <c r="T1047394" s="43"/>
      <c r="U1047394" s="43"/>
      <c r="V1047394" s="13"/>
      <c r="W1047394" s="42" t="s">
        <v>631</v>
      </c>
      <c r="X1047394" s="42" t="s">
        <v>631</v>
      </c>
    </row>
    <row r="1047395" spans="1:24" s="44" customFormat="1">
      <c r="A1047395" s="13" t="s">
        <v>301</v>
      </c>
      <c r="B1047395" s="41"/>
      <c r="C1047395" s="41"/>
      <c r="D1047395" s="41"/>
      <c r="E1047395" s="41"/>
      <c r="F1047395" s="41"/>
      <c r="G1047395" s="42" t="s">
        <v>301</v>
      </c>
      <c r="H1047395" s="42" t="s">
        <v>301</v>
      </c>
      <c r="I1047395" s="13" t="s">
        <v>583</v>
      </c>
      <c r="J1047395" s="41"/>
      <c r="K1047395" s="41"/>
      <c r="L1047395" s="41"/>
      <c r="M1047395" s="41"/>
      <c r="N1047395" s="41"/>
      <c r="O1047395" s="42" t="s">
        <v>583</v>
      </c>
      <c r="P1047395" s="42" t="s">
        <v>583</v>
      </c>
      <c r="Q1047395" s="13" t="s">
        <v>632</v>
      </c>
      <c r="R1047395" s="43"/>
      <c r="S1047395" s="43"/>
      <c r="T1047395" s="43"/>
      <c r="U1047395" s="43"/>
      <c r="V1047395" s="13"/>
      <c r="W1047395" s="42" t="s">
        <v>632</v>
      </c>
      <c r="X1047395" s="42" t="s">
        <v>632</v>
      </c>
    </row>
    <row r="1047396" spans="1:24" s="44" customFormat="1">
      <c r="A1047396" s="13" t="s">
        <v>301</v>
      </c>
      <c r="B1047396" s="41"/>
      <c r="C1047396" s="41"/>
      <c r="D1047396" s="41"/>
      <c r="E1047396" s="41"/>
      <c r="F1047396" s="41"/>
      <c r="G1047396" s="42" t="s">
        <v>301</v>
      </c>
      <c r="H1047396" s="42" t="s">
        <v>301</v>
      </c>
      <c r="I1047396" s="13" t="s">
        <v>583</v>
      </c>
      <c r="J1047396" s="41"/>
      <c r="K1047396" s="41"/>
      <c r="L1047396" s="41"/>
      <c r="M1047396" s="41"/>
      <c r="N1047396" s="41"/>
      <c r="O1047396" s="42" t="s">
        <v>583</v>
      </c>
      <c r="P1047396" s="42" t="s">
        <v>583</v>
      </c>
      <c r="Q1047396" s="13" t="s">
        <v>632</v>
      </c>
      <c r="R1047396" s="43"/>
      <c r="S1047396" s="43"/>
      <c r="T1047396" s="43"/>
      <c r="U1047396" s="43"/>
      <c r="V1047396" s="13"/>
      <c r="W1047396" s="42" t="s">
        <v>632</v>
      </c>
      <c r="X1047396" s="42" t="s">
        <v>632</v>
      </c>
    </row>
    <row r="1047397" spans="1:24" s="44" customFormat="1">
      <c r="A1047397" s="13" t="s">
        <v>301</v>
      </c>
      <c r="B1047397" s="41"/>
      <c r="C1047397" s="41"/>
      <c r="D1047397" s="41"/>
      <c r="E1047397" s="41"/>
      <c r="F1047397" s="41"/>
      <c r="G1047397" s="42" t="s">
        <v>301</v>
      </c>
      <c r="H1047397" s="42" t="s">
        <v>301</v>
      </c>
      <c r="I1047397" s="13" t="s">
        <v>583</v>
      </c>
      <c r="J1047397" s="41"/>
      <c r="K1047397" s="41"/>
      <c r="L1047397" s="41"/>
      <c r="M1047397" s="41"/>
      <c r="N1047397" s="41"/>
      <c r="O1047397" s="42" t="s">
        <v>583</v>
      </c>
      <c r="P1047397" s="42" t="s">
        <v>583</v>
      </c>
      <c r="Q1047397" s="13" t="s">
        <v>632</v>
      </c>
      <c r="R1047397" s="43"/>
      <c r="S1047397" s="43"/>
      <c r="T1047397" s="43"/>
      <c r="U1047397" s="43"/>
      <c r="V1047397" s="13"/>
      <c r="W1047397" s="42" t="s">
        <v>632</v>
      </c>
      <c r="X1047397" s="42" t="s">
        <v>632</v>
      </c>
    </row>
    <row r="1047398" spans="1:24" s="44" customFormat="1">
      <c r="A1047398" s="13" t="s">
        <v>99</v>
      </c>
      <c r="B1047398" s="41"/>
      <c r="C1047398" s="41"/>
      <c r="D1047398" s="41"/>
      <c r="E1047398" s="41"/>
      <c r="F1047398" s="41"/>
      <c r="G1047398" s="42" t="s">
        <v>99</v>
      </c>
      <c r="H1047398" s="42" t="s">
        <v>99</v>
      </c>
      <c r="I1047398" s="13" t="s">
        <v>570</v>
      </c>
      <c r="J1047398" s="41"/>
      <c r="K1047398" s="41"/>
      <c r="L1047398" s="41"/>
      <c r="M1047398" s="41"/>
      <c r="N1047398" s="41"/>
      <c r="O1047398" s="42" t="s">
        <v>570</v>
      </c>
      <c r="P1047398" s="42" t="s">
        <v>570</v>
      </c>
      <c r="Q1047398" s="13" t="s">
        <v>633</v>
      </c>
      <c r="R1047398" s="43"/>
      <c r="S1047398" s="43"/>
      <c r="T1047398" s="43"/>
      <c r="U1047398" s="43"/>
      <c r="V1047398" s="13"/>
      <c r="W1047398" s="42" t="s">
        <v>633</v>
      </c>
      <c r="X1047398" s="42" t="s">
        <v>633</v>
      </c>
    </row>
    <row r="1047399" spans="1:24" s="44" customFormat="1">
      <c r="A1047399" s="13" t="s">
        <v>99</v>
      </c>
      <c r="B1047399" s="41"/>
      <c r="C1047399" s="41"/>
      <c r="D1047399" s="41"/>
      <c r="E1047399" s="41"/>
      <c r="F1047399" s="41"/>
      <c r="G1047399" s="42" t="s">
        <v>99</v>
      </c>
      <c r="H1047399" s="42" t="s">
        <v>99</v>
      </c>
      <c r="I1047399" s="13" t="s">
        <v>570</v>
      </c>
      <c r="J1047399" s="41"/>
      <c r="K1047399" s="41"/>
      <c r="L1047399" s="41"/>
      <c r="M1047399" s="41"/>
      <c r="N1047399" s="41"/>
      <c r="O1047399" s="42" t="s">
        <v>570</v>
      </c>
      <c r="P1047399" s="42" t="s">
        <v>570</v>
      </c>
      <c r="Q1047399" s="13" t="s">
        <v>634</v>
      </c>
      <c r="R1047399" s="43"/>
      <c r="S1047399" s="43"/>
      <c r="T1047399" s="43"/>
      <c r="U1047399" s="43"/>
      <c r="V1047399" s="13"/>
      <c r="W1047399" s="42" t="s">
        <v>634</v>
      </c>
      <c r="X1047399" s="42" t="s">
        <v>634</v>
      </c>
    </row>
    <row r="1047400" spans="1:24" s="44" customFormat="1">
      <c r="A1047400" s="13" t="s">
        <v>99</v>
      </c>
      <c r="B1047400" s="41"/>
      <c r="C1047400" s="41"/>
      <c r="D1047400" s="41"/>
      <c r="E1047400" s="41"/>
      <c r="F1047400" s="41"/>
      <c r="G1047400" s="42" t="s">
        <v>99</v>
      </c>
      <c r="H1047400" s="42" t="s">
        <v>99</v>
      </c>
      <c r="I1047400" s="13" t="s">
        <v>570</v>
      </c>
      <c r="J1047400" s="41"/>
      <c r="K1047400" s="41"/>
      <c r="L1047400" s="41"/>
      <c r="M1047400" s="41"/>
      <c r="N1047400" s="41"/>
      <c r="O1047400" s="42" t="s">
        <v>570</v>
      </c>
      <c r="P1047400" s="42" t="s">
        <v>570</v>
      </c>
      <c r="Q1047400" s="13" t="s">
        <v>634</v>
      </c>
      <c r="R1047400" s="43"/>
      <c r="S1047400" s="43"/>
      <c r="T1047400" s="43"/>
      <c r="U1047400" s="43"/>
      <c r="V1047400" s="13"/>
      <c r="W1047400" s="42" t="s">
        <v>634</v>
      </c>
      <c r="X1047400" s="42" t="s">
        <v>634</v>
      </c>
    </row>
    <row r="1047401" spans="1:24" s="44" customFormat="1">
      <c r="A1047401" s="13" t="s">
        <v>99</v>
      </c>
      <c r="B1047401" s="41"/>
      <c r="C1047401" s="41"/>
      <c r="D1047401" s="41"/>
      <c r="E1047401" s="41"/>
      <c r="F1047401" s="41"/>
      <c r="G1047401" s="42" t="s">
        <v>99</v>
      </c>
      <c r="H1047401" s="42" t="s">
        <v>99</v>
      </c>
      <c r="I1047401" s="13" t="s">
        <v>570</v>
      </c>
      <c r="J1047401" s="41"/>
      <c r="K1047401" s="41"/>
      <c r="L1047401" s="41"/>
      <c r="M1047401" s="41"/>
      <c r="N1047401" s="41"/>
      <c r="O1047401" s="42" t="s">
        <v>570</v>
      </c>
      <c r="P1047401" s="42" t="s">
        <v>570</v>
      </c>
      <c r="Q1047401" s="13" t="s">
        <v>634</v>
      </c>
      <c r="R1047401" s="43"/>
      <c r="S1047401" s="43"/>
      <c r="T1047401" s="43"/>
      <c r="U1047401" s="43"/>
      <c r="V1047401" s="13"/>
      <c r="W1047401" s="42" t="s">
        <v>634</v>
      </c>
      <c r="X1047401" s="42" t="s">
        <v>634</v>
      </c>
    </row>
    <row r="1047402" spans="1:24" s="44" customFormat="1">
      <c r="A1047402" s="13" t="s">
        <v>99</v>
      </c>
      <c r="B1047402" s="41"/>
      <c r="C1047402" s="41"/>
      <c r="D1047402" s="41"/>
      <c r="E1047402" s="41"/>
      <c r="F1047402" s="41"/>
      <c r="G1047402" s="42" t="s">
        <v>99</v>
      </c>
      <c r="H1047402" s="42" t="s">
        <v>99</v>
      </c>
      <c r="I1047402" s="13" t="s">
        <v>570</v>
      </c>
      <c r="J1047402" s="41"/>
      <c r="K1047402" s="41"/>
      <c r="L1047402" s="41"/>
      <c r="M1047402" s="41"/>
      <c r="N1047402" s="41"/>
      <c r="O1047402" s="42" t="s">
        <v>570</v>
      </c>
      <c r="P1047402" s="42" t="s">
        <v>570</v>
      </c>
      <c r="Q1047402" s="13" t="s">
        <v>574</v>
      </c>
      <c r="R1047402" s="43"/>
      <c r="S1047402" s="43"/>
      <c r="T1047402" s="43"/>
      <c r="U1047402" s="43"/>
      <c r="V1047402" s="13"/>
      <c r="W1047402" s="42" t="s">
        <v>574</v>
      </c>
      <c r="X1047402" s="42" t="s">
        <v>574</v>
      </c>
    </row>
    <row r="1047403" spans="1:24" s="44" customFormat="1">
      <c r="A1047403" s="13" t="s">
        <v>99</v>
      </c>
      <c r="B1047403" s="41"/>
      <c r="C1047403" s="41"/>
      <c r="D1047403" s="41"/>
      <c r="E1047403" s="41"/>
      <c r="F1047403" s="41"/>
      <c r="G1047403" s="42" t="s">
        <v>99</v>
      </c>
      <c r="H1047403" s="42" t="s">
        <v>99</v>
      </c>
      <c r="I1047403" s="13" t="s">
        <v>570</v>
      </c>
      <c r="J1047403" s="41"/>
      <c r="K1047403" s="41"/>
      <c r="L1047403" s="41"/>
      <c r="M1047403" s="41"/>
      <c r="N1047403" s="41"/>
      <c r="O1047403" s="42" t="s">
        <v>570</v>
      </c>
      <c r="P1047403" s="42" t="s">
        <v>570</v>
      </c>
      <c r="Q1047403" s="13" t="s">
        <v>635</v>
      </c>
      <c r="R1047403" s="43"/>
      <c r="S1047403" s="43"/>
      <c r="T1047403" s="43"/>
      <c r="U1047403" s="43"/>
      <c r="V1047403" s="13"/>
      <c r="W1047403" s="42" t="s">
        <v>635</v>
      </c>
      <c r="X1047403" s="42" t="s">
        <v>635</v>
      </c>
    </row>
    <row r="1047404" spans="1:24" s="44" customFormat="1">
      <c r="A1047404" s="13" t="s">
        <v>99</v>
      </c>
      <c r="B1047404" s="41"/>
      <c r="C1047404" s="41"/>
      <c r="D1047404" s="41"/>
      <c r="E1047404" s="41"/>
      <c r="F1047404" s="41"/>
      <c r="G1047404" s="42" t="s">
        <v>99</v>
      </c>
      <c r="H1047404" s="42" t="s">
        <v>99</v>
      </c>
      <c r="I1047404" s="13" t="s">
        <v>570</v>
      </c>
      <c r="J1047404" s="41"/>
      <c r="K1047404" s="41"/>
      <c r="L1047404" s="41"/>
      <c r="M1047404" s="41"/>
      <c r="N1047404" s="41"/>
      <c r="O1047404" s="42" t="s">
        <v>570</v>
      </c>
      <c r="P1047404" s="42" t="s">
        <v>570</v>
      </c>
      <c r="Q1047404" s="13" t="s">
        <v>636</v>
      </c>
      <c r="R1047404" s="43"/>
      <c r="S1047404" s="43"/>
      <c r="T1047404" s="43"/>
      <c r="U1047404" s="43"/>
      <c r="V1047404" s="13"/>
      <c r="W1047404" s="42" t="s">
        <v>636</v>
      </c>
      <c r="X1047404" s="42" t="s">
        <v>636</v>
      </c>
    </row>
    <row r="1047405" spans="1:24" s="44" customFormat="1">
      <c r="A1047405" s="13" t="s">
        <v>99</v>
      </c>
      <c r="B1047405" s="41"/>
      <c r="C1047405" s="41"/>
      <c r="D1047405" s="41"/>
      <c r="E1047405" s="41"/>
      <c r="F1047405" s="41"/>
      <c r="G1047405" s="42" t="s">
        <v>99</v>
      </c>
      <c r="H1047405" s="42" t="s">
        <v>99</v>
      </c>
      <c r="I1047405" s="13" t="s">
        <v>570</v>
      </c>
      <c r="J1047405" s="41"/>
      <c r="K1047405" s="41"/>
      <c r="L1047405" s="41"/>
      <c r="M1047405" s="41"/>
      <c r="N1047405" s="41"/>
      <c r="O1047405" s="42" t="s">
        <v>570</v>
      </c>
      <c r="P1047405" s="42" t="s">
        <v>570</v>
      </c>
      <c r="Q1047405" s="13" t="s">
        <v>637</v>
      </c>
      <c r="R1047405" s="43"/>
      <c r="S1047405" s="43"/>
      <c r="T1047405" s="43"/>
      <c r="U1047405" s="43"/>
      <c r="V1047405" s="13"/>
      <c r="W1047405" s="42" t="s">
        <v>637</v>
      </c>
      <c r="X1047405" s="42" t="s">
        <v>637</v>
      </c>
    </row>
    <row r="1047406" spans="1:24" s="44" customFormat="1">
      <c r="A1047406" s="13" t="s">
        <v>99</v>
      </c>
      <c r="B1047406" s="41"/>
      <c r="C1047406" s="41"/>
      <c r="D1047406" s="41"/>
      <c r="E1047406" s="41"/>
      <c r="F1047406" s="41"/>
      <c r="G1047406" s="42" t="s">
        <v>99</v>
      </c>
      <c r="H1047406" s="42" t="s">
        <v>99</v>
      </c>
      <c r="I1047406" s="13" t="s">
        <v>570</v>
      </c>
      <c r="J1047406" s="41"/>
      <c r="K1047406" s="41"/>
      <c r="L1047406" s="41"/>
      <c r="M1047406" s="41"/>
      <c r="N1047406" s="41"/>
      <c r="O1047406" s="42" t="s">
        <v>570</v>
      </c>
      <c r="P1047406" s="42" t="s">
        <v>570</v>
      </c>
      <c r="Q1047406" s="13" t="s">
        <v>637</v>
      </c>
      <c r="R1047406" s="43"/>
      <c r="S1047406" s="43"/>
      <c r="T1047406" s="43"/>
      <c r="U1047406" s="43"/>
      <c r="V1047406" s="13"/>
      <c r="W1047406" s="42" t="s">
        <v>637</v>
      </c>
      <c r="X1047406" s="42" t="s">
        <v>637</v>
      </c>
    </row>
    <row r="1047407" spans="1:24" s="44" customFormat="1">
      <c r="A1047407" s="13" t="s">
        <v>594</v>
      </c>
      <c r="B1047407" s="41"/>
      <c r="C1047407" s="41"/>
      <c r="D1047407" s="41"/>
      <c r="E1047407" s="41"/>
      <c r="F1047407" s="41"/>
      <c r="G1047407" s="42" t="s">
        <v>594</v>
      </c>
      <c r="H1047407" s="42" t="s">
        <v>594</v>
      </c>
      <c r="I1047407" s="13" t="s">
        <v>595</v>
      </c>
      <c r="J1047407" s="41"/>
      <c r="K1047407" s="41"/>
      <c r="L1047407" s="41"/>
      <c r="M1047407" s="41"/>
      <c r="N1047407" s="41"/>
      <c r="O1047407" s="42" t="s">
        <v>595</v>
      </c>
      <c r="P1047407" s="42" t="s">
        <v>595</v>
      </c>
      <c r="Q1047407" s="13" t="s">
        <v>638</v>
      </c>
      <c r="R1047407" s="43"/>
      <c r="S1047407" s="43"/>
      <c r="T1047407" s="43"/>
      <c r="U1047407" s="43"/>
      <c r="V1047407" s="13"/>
      <c r="W1047407" s="42" t="s">
        <v>638</v>
      </c>
      <c r="X1047407" s="42" t="s">
        <v>638</v>
      </c>
    </row>
    <row r="1047408" spans="1:24" s="44" customFormat="1">
      <c r="A1047408" s="13" t="s">
        <v>594</v>
      </c>
      <c r="B1047408" s="41"/>
      <c r="C1047408" s="41"/>
      <c r="D1047408" s="41"/>
      <c r="E1047408" s="41"/>
      <c r="F1047408" s="41"/>
      <c r="G1047408" s="42" t="s">
        <v>594</v>
      </c>
      <c r="H1047408" s="42" t="s">
        <v>594</v>
      </c>
      <c r="I1047408" s="13" t="s">
        <v>595</v>
      </c>
      <c r="J1047408" s="41"/>
      <c r="K1047408" s="41"/>
      <c r="L1047408" s="41"/>
      <c r="M1047408" s="41"/>
      <c r="N1047408" s="41"/>
      <c r="O1047408" s="42" t="s">
        <v>595</v>
      </c>
      <c r="P1047408" s="42" t="s">
        <v>595</v>
      </c>
      <c r="Q1047408" s="13" t="s">
        <v>638</v>
      </c>
      <c r="R1047408" s="43"/>
      <c r="S1047408" s="43"/>
      <c r="T1047408" s="43"/>
      <c r="U1047408" s="43"/>
      <c r="V1047408" s="13"/>
      <c r="W1047408" s="42" t="s">
        <v>638</v>
      </c>
      <c r="X1047408" s="42" t="s">
        <v>638</v>
      </c>
    </row>
    <row r="1047409" spans="1:24" s="44" customFormat="1">
      <c r="A1047409" s="13" t="s">
        <v>594</v>
      </c>
      <c r="B1047409" s="41"/>
      <c r="C1047409" s="41"/>
      <c r="D1047409" s="41"/>
      <c r="E1047409" s="41"/>
      <c r="F1047409" s="41"/>
      <c r="G1047409" s="42" t="s">
        <v>594</v>
      </c>
      <c r="H1047409" s="42" t="s">
        <v>594</v>
      </c>
      <c r="I1047409" s="13" t="s">
        <v>595</v>
      </c>
      <c r="J1047409" s="41"/>
      <c r="K1047409" s="41"/>
      <c r="L1047409" s="41"/>
      <c r="M1047409" s="41"/>
      <c r="N1047409" s="41"/>
      <c r="O1047409" s="42" t="s">
        <v>595</v>
      </c>
      <c r="P1047409" s="42" t="s">
        <v>595</v>
      </c>
      <c r="Q1047409" s="13" t="s">
        <v>638</v>
      </c>
      <c r="R1047409" s="43"/>
      <c r="S1047409" s="43"/>
      <c r="T1047409" s="43"/>
      <c r="U1047409" s="43"/>
      <c r="V1047409" s="13"/>
      <c r="W1047409" s="42" t="s">
        <v>638</v>
      </c>
      <c r="X1047409" s="42" t="s">
        <v>638</v>
      </c>
    </row>
    <row r="1047410" spans="1:24" s="44" customFormat="1">
      <c r="A1047410" s="13" t="s">
        <v>594</v>
      </c>
      <c r="B1047410" s="41"/>
      <c r="C1047410" s="41"/>
      <c r="D1047410" s="41"/>
      <c r="E1047410" s="41"/>
      <c r="F1047410" s="41"/>
      <c r="G1047410" s="42" t="s">
        <v>594</v>
      </c>
      <c r="H1047410" s="42" t="s">
        <v>594</v>
      </c>
      <c r="I1047410" s="13" t="s">
        <v>595</v>
      </c>
      <c r="J1047410" s="41"/>
      <c r="K1047410" s="41"/>
      <c r="L1047410" s="41"/>
      <c r="M1047410" s="41"/>
      <c r="N1047410" s="41"/>
      <c r="O1047410" s="42" t="s">
        <v>595</v>
      </c>
      <c r="P1047410" s="42" t="s">
        <v>595</v>
      </c>
      <c r="Q1047410" s="13" t="s">
        <v>638</v>
      </c>
      <c r="R1047410" s="43"/>
      <c r="S1047410" s="43"/>
      <c r="T1047410" s="43"/>
      <c r="U1047410" s="43"/>
      <c r="V1047410" s="13"/>
      <c r="W1047410" s="42" t="s">
        <v>638</v>
      </c>
      <c r="X1047410" s="42" t="s">
        <v>638</v>
      </c>
    </row>
    <row r="1047411" spans="1:24" s="44" customFormat="1">
      <c r="A1047411" s="13" t="s">
        <v>594</v>
      </c>
      <c r="B1047411" s="41"/>
      <c r="C1047411" s="41"/>
      <c r="D1047411" s="41"/>
      <c r="E1047411" s="41"/>
      <c r="F1047411" s="41"/>
      <c r="G1047411" s="42" t="s">
        <v>594</v>
      </c>
      <c r="H1047411" s="42" t="s">
        <v>594</v>
      </c>
      <c r="I1047411" s="13" t="s">
        <v>595</v>
      </c>
      <c r="J1047411" s="41"/>
      <c r="K1047411" s="41"/>
      <c r="L1047411" s="41"/>
      <c r="M1047411" s="41"/>
      <c r="N1047411" s="41"/>
      <c r="O1047411" s="42" t="s">
        <v>595</v>
      </c>
      <c r="P1047411" s="42" t="s">
        <v>595</v>
      </c>
      <c r="Q1047411" s="13" t="s">
        <v>638</v>
      </c>
      <c r="R1047411" s="43"/>
      <c r="S1047411" s="43"/>
      <c r="T1047411" s="43"/>
      <c r="U1047411" s="43"/>
      <c r="V1047411" s="13"/>
      <c r="W1047411" s="42" t="s">
        <v>638</v>
      </c>
      <c r="X1047411" s="42" t="s">
        <v>638</v>
      </c>
    </row>
    <row r="1047412" spans="1:24" s="44" customFormat="1">
      <c r="A1047412" s="13" t="s">
        <v>594</v>
      </c>
      <c r="B1047412" s="41"/>
      <c r="C1047412" s="41"/>
      <c r="D1047412" s="41"/>
      <c r="E1047412" s="41"/>
      <c r="F1047412" s="41"/>
      <c r="G1047412" s="42" t="s">
        <v>594</v>
      </c>
      <c r="H1047412" s="42" t="s">
        <v>594</v>
      </c>
      <c r="I1047412" s="13" t="s">
        <v>595</v>
      </c>
      <c r="J1047412" s="41"/>
      <c r="K1047412" s="41"/>
      <c r="L1047412" s="41"/>
      <c r="M1047412" s="41"/>
      <c r="N1047412" s="41"/>
      <c r="O1047412" s="42" t="s">
        <v>595</v>
      </c>
      <c r="P1047412" s="42" t="s">
        <v>595</v>
      </c>
      <c r="Q1047412" s="13" t="s">
        <v>639</v>
      </c>
      <c r="R1047412" s="43"/>
      <c r="S1047412" s="43"/>
      <c r="T1047412" s="43"/>
      <c r="U1047412" s="43"/>
      <c r="V1047412" s="13"/>
      <c r="W1047412" s="42" t="s">
        <v>639</v>
      </c>
      <c r="X1047412" s="42" t="s">
        <v>639</v>
      </c>
    </row>
    <row r="1047413" spans="1:24" s="44" customFormat="1">
      <c r="A1047413" s="13" t="s">
        <v>594</v>
      </c>
      <c r="B1047413" s="41"/>
      <c r="C1047413" s="41"/>
      <c r="D1047413" s="41"/>
      <c r="E1047413" s="41"/>
      <c r="F1047413" s="41"/>
      <c r="G1047413" s="42" t="s">
        <v>594</v>
      </c>
      <c r="H1047413" s="42" t="s">
        <v>594</v>
      </c>
      <c r="I1047413" s="13" t="s">
        <v>595</v>
      </c>
      <c r="J1047413" s="41"/>
      <c r="K1047413" s="41"/>
      <c r="L1047413" s="41"/>
      <c r="M1047413" s="41"/>
      <c r="N1047413" s="41"/>
      <c r="O1047413" s="42" t="s">
        <v>595</v>
      </c>
      <c r="P1047413" s="42" t="s">
        <v>595</v>
      </c>
      <c r="Q1047413" s="13" t="s">
        <v>640</v>
      </c>
      <c r="R1047413" s="43"/>
      <c r="S1047413" s="43"/>
      <c r="T1047413" s="43"/>
      <c r="U1047413" s="43"/>
      <c r="V1047413" s="13"/>
      <c r="W1047413" s="42" t="s">
        <v>640</v>
      </c>
      <c r="X1047413" s="42" t="s">
        <v>640</v>
      </c>
    </row>
    <row r="1047414" spans="1:24" s="44" customFormat="1">
      <c r="A1047414" s="13" t="s">
        <v>594</v>
      </c>
      <c r="B1047414" s="41"/>
      <c r="C1047414" s="41"/>
      <c r="D1047414" s="41"/>
      <c r="E1047414" s="41"/>
      <c r="F1047414" s="41"/>
      <c r="G1047414" s="42" t="s">
        <v>594</v>
      </c>
      <c r="H1047414" s="42" t="s">
        <v>594</v>
      </c>
      <c r="I1047414" s="13" t="s">
        <v>595</v>
      </c>
      <c r="J1047414" s="41"/>
      <c r="K1047414" s="41"/>
      <c r="L1047414" s="41"/>
      <c r="M1047414" s="41"/>
      <c r="N1047414" s="41"/>
      <c r="O1047414" s="42" t="s">
        <v>595</v>
      </c>
      <c r="P1047414" s="42" t="s">
        <v>595</v>
      </c>
      <c r="Q1047414" s="13" t="s">
        <v>640</v>
      </c>
      <c r="R1047414" s="43"/>
      <c r="S1047414" s="43"/>
      <c r="T1047414" s="43"/>
      <c r="U1047414" s="43"/>
      <c r="V1047414" s="13"/>
      <c r="W1047414" s="42" t="s">
        <v>640</v>
      </c>
      <c r="X1047414" s="42" t="s">
        <v>640</v>
      </c>
    </row>
    <row r="1047415" spans="1:24" s="44" customFormat="1">
      <c r="A1047415" s="13" t="s">
        <v>594</v>
      </c>
      <c r="B1047415" s="41"/>
      <c r="C1047415" s="41"/>
      <c r="D1047415" s="41"/>
      <c r="E1047415" s="41"/>
      <c r="F1047415" s="41"/>
      <c r="G1047415" s="42" t="s">
        <v>594</v>
      </c>
      <c r="H1047415" s="42" t="s">
        <v>594</v>
      </c>
      <c r="I1047415" s="13" t="s">
        <v>595</v>
      </c>
      <c r="J1047415" s="41"/>
      <c r="K1047415" s="41"/>
      <c r="L1047415" s="41"/>
      <c r="M1047415" s="41"/>
      <c r="N1047415" s="41"/>
      <c r="O1047415" s="42" t="s">
        <v>595</v>
      </c>
      <c r="P1047415" s="42" t="s">
        <v>595</v>
      </c>
      <c r="Q1047415" s="13" t="s">
        <v>641</v>
      </c>
      <c r="R1047415" s="43"/>
      <c r="S1047415" s="43"/>
      <c r="T1047415" s="43"/>
      <c r="U1047415" s="43"/>
      <c r="V1047415" s="13"/>
      <c r="W1047415" s="42" t="s">
        <v>641</v>
      </c>
      <c r="X1047415" s="42" t="s">
        <v>641</v>
      </c>
    </row>
    <row r="1047416" spans="1:24" s="44" customFormat="1">
      <c r="A1047416" s="13" t="s">
        <v>594</v>
      </c>
      <c r="B1047416" s="41"/>
      <c r="C1047416" s="41"/>
      <c r="D1047416" s="41"/>
      <c r="E1047416" s="41"/>
      <c r="F1047416" s="41"/>
      <c r="G1047416" s="42" t="s">
        <v>594</v>
      </c>
      <c r="H1047416" s="42" t="s">
        <v>594</v>
      </c>
      <c r="I1047416" s="13" t="s">
        <v>595</v>
      </c>
      <c r="J1047416" s="41"/>
      <c r="K1047416" s="41"/>
      <c r="L1047416" s="41"/>
      <c r="M1047416" s="41"/>
      <c r="N1047416" s="41"/>
      <c r="O1047416" s="42" t="s">
        <v>595</v>
      </c>
      <c r="P1047416" s="42" t="s">
        <v>595</v>
      </c>
      <c r="Q1047416" s="13" t="s">
        <v>642</v>
      </c>
      <c r="R1047416" s="43"/>
      <c r="S1047416" s="43"/>
      <c r="T1047416" s="43"/>
      <c r="U1047416" s="43"/>
      <c r="V1047416" s="13"/>
      <c r="W1047416" s="42" t="s">
        <v>642</v>
      </c>
      <c r="X1047416" s="42" t="s">
        <v>642</v>
      </c>
    </row>
    <row r="1047417" spans="1:24" s="44" customFormat="1">
      <c r="A1047417" s="13" t="s">
        <v>594</v>
      </c>
      <c r="B1047417" s="41"/>
      <c r="C1047417" s="41"/>
      <c r="D1047417" s="41"/>
      <c r="E1047417" s="41"/>
      <c r="F1047417" s="41"/>
      <c r="G1047417" s="42" t="s">
        <v>594</v>
      </c>
      <c r="H1047417" s="42" t="s">
        <v>594</v>
      </c>
      <c r="I1047417" s="13" t="s">
        <v>595</v>
      </c>
      <c r="J1047417" s="41"/>
      <c r="K1047417" s="41"/>
      <c r="L1047417" s="41"/>
      <c r="M1047417" s="41"/>
      <c r="N1047417" s="41"/>
      <c r="O1047417" s="42" t="s">
        <v>595</v>
      </c>
      <c r="P1047417" s="42" t="s">
        <v>595</v>
      </c>
      <c r="Q1047417" s="13" t="s">
        <v>643</v>
      </c>
      <c r="R1047417" s="43"/>
      <c r="S1047417" s="43"/>
      <c r="T1047417" s="43"/>
      <c r="U1047417" s="43"/>
      <c r="V1047417" s="13"/>
      <c r="W1047417" s="42" t="s">
        <v>643</v>
      </c>
      <c r="X1047417" s="42" t="s">
        <v>643</v>
      </c>
    </row>
    <row r="1047418" spans="1:24" s="44" customFormat="1">
      <c r="A1047418" s="13" t="s">
        <v>99</v>
      </c>
      <c r="B1047418" s="41"/>
      <c r="C1047418" s="41"/>
      <c r="D1047418" s="41"/>
      <c r="E1047418" s="41"/>
      <c r="F1047418" s="41"/>
      <c r="G1047418" s="42" t="s">
        <v>99</v>
      </c>
      <c r="H1047418" s="42" t="s">
        <v>99</v>
      </c>
      <c r="I1047418" s="13" t="s">
        <v>570</v>
      </c>
      <c r="J1047418" s="41"/>
      <c r="K1047418" s="41"/>
      <c r="L1047418" s="41"/>
      <c r="M1047418" s="41"/>
      <c r="N1047418" s="41"/>
      <c r="O1047418" s="42" t="s">
        <v>570</v>
      </c>
      <c r="P1047418" s="42" t="s">
        <v>570</v>
      </c>
      <c r="Q1047418" s="13" t="s">
        <v>644</v>
      </c>
      <c r="R1047418" s="43"/>
      <c r="S1047418" s="43"/>
      <c r="T1047418" s="43"/>
      <c r="U1047418" s="43"/>
      <c r="V1047418" s="13"/>
      <c r="W1047418" s="42" t="s">
        <v>644</v>
      </c>
      <c r="X1047418" s="42" t="s">
        <v>644</v>
      </c>
    </row>
    <row r="1047419" spans="1:24" s="44" customFormat="1">
      <c r="A1047419" s="13" t="s">
        <v>99</v>
      </c>
      <c r="B1047419" s="41"/>
      <c r="C1047419" s="41"/>
      <c r="D1047419" s="41"/>
      <c r="E1047419" s="41"/>
      <c r="F1047419" s="41"/>
      <c r="G1047419" s="42" t="s">
        <v>99</v>
      </c>
      <c r="H1047419" s="42" t="s">
        <v>99</v>
      </c>
      <c r="I1047419" s="13" t="s">
        <v>570</v>
      </c>
      <c r="J1047419" s="41"/>
      <c r="K1047419" s="41"/>
      <c r="L1047419" s="41"/>
      <c r="M1047419" s="41"/>
      <c r="N1047419" s="41"/>
      <c r="O1047419" s="42" t="s">
        <v>570</v>
      </c>
      <c r="P1047419" s="42" t="s">
        <v>570</v>
      </c>
      <c r="Q1047419" s="13" t="s">
        <v>644</v>
      </c>
      <c r="R1047419" s="43"/>
      <c r="S1047419" s="43"/>
      <c r="T1047419" s="43"/>
      <c r="U1047419" s="43"/>
      <c r="V1047419" s="13"/>
      <c r="W1047419" s="42" t="s">
        <v>644</v>
      </c>
      <c r="X1047419" s="42" t="s">
        <v>644</v>
      </c>
    </row>
    <row r="1047420" spans="1:24" s="44" customFormat="1">
      <c r="A1047420" s="13" t="s">
        <v>99</v>
      </c>
      <c r="B1047420" s="41"/>
      <c r="C1047420" s="41"/>
      <c r="D1047420" s="41"/>
      <c r="E1047420" s="41"/>
      <c r="F1047420" s="41"/>
      <c r="G1047420" s="42" t="s">
        <v>99</v>
      </c>
      <c r="H1047420" s="42" t="s">
        <v>99</v>
      </c>
      <c r="I1047420" s="13" t="s">
        <v>570</v>
      </c>
      <c r="J1047420" s="41"/>
      <c r="K1047420" s="41"/>
      <c r="L1047420" s="41"/>
      <c r="M1047420" s="41"/>
      <c r="N1047420" s="41"/>
      <c r="O1047420" s="42" t="s">
        <v>570</v>
      </c>
      <c r="P1047420" s="42" t="s">
        <v>570</v>
      </c>
      <c r="Q1047420" s="13" t="s">
        <v>644</v>
      </c>
      <c r="R1047420" s="43"/>
      <c r="S1047420" s="43"/>
      <c r="T1047420" s="43"/>
      <c r="U1047420" s="43"/>
      <c r="V1047420" s="13"/>
      <c r="W1047420" s="42" t="s">
        <v>644</v>
      </c>
      <c r="X1047420" s="42" t="s">
        <v>644</v>
      </c>
    </row>
    <row r="1047421" spans="1:24" s="44" customFormat="1">
      <c r="A1047421" s="13" t="s">
        <v>99</v>
      </c>
      <c r="B1047421" s="41"/>
      <c r="C1047421" s="41"/>
      <c r="D1047421" s="41"/>
      <c r="E1047421" s="41"/>
      <c r="F1047421" s="41"/>
      <c r="G1047421" s="42" t="s">
        <v>99</v>
      </c>
      <c r="H1047421" s="42" t="s">
        <v>99</v>
      </c>
      <c r="I1047421" s="13" t="s">
        <v>570</v>
      </c>
      <c r="J1047421" s="41"/>
      <c r="K1047421" s="41"/>
      <c r="L1047421" s="41"/>
      <c r="M1047421" s="41"/>
      <c r="N1047421" s="41"/>
      <c r="O1047421" s="42" t="s">
        <v>570</v>
      </c>
      <c r="P1047421" s="42" t="s">
        <v>570</v>
      </c>
      <c r="Q1047421" s="13" t="s">
        <v>644</v>
      </c>
      <c r="R1047421" s="43"/>
      <c r="S1047421" s="43"/>
      <c r="T1047421" s="43"/>
      <c r="U1047421" s="43"/>
      <c r="V1047421" s="13"/>
      <c r="W1047421" s="42" t="s">
        <v>644</v>
      </c>
      <c r="X1047421" s="42" t="s">
        <v>644</v>
      </c>
    </row>
    <row r="1047422" spans="1:24" s="44" customFormat="1">
      <c r="A1047422" s="13" t="s">
        <v>99</v>
      </c>
      <c r="B1047422" s="41"/>
      <c r="C1047422" s="41"/>
      <c r="D1047422" s="41"/>
      <c r="E1047422" s="41"/>
      <c r="F1047422" s="41"/>
      <c r="G1047422" s="42" t="s">
        <v>99</v>
      </c>
      <c r="H1047422" s="42" t="s">
        <v>99</v>
      </c>
      <c r="I1047422" s="13" t="s">
        <v>570</v>
      </c>
      <c r="J1047422" s="41"/>
      <c r="K1047422" s="41"/>
      <c r="L1047422" s="41"/>
      <c r="M1047422" s="41"/>
      <c r="N1047422" s="41"/>
      <c r="O1047422" s="42" t="s">
        <v>570</v>
      </c>
      <c r="P1047422" s="42" t="s">
        <v>570</v>
      </c>
      <c r="Q1047422" s="13" t="s">
        <v>644</v>
      </c>
      <c r="R1047422" s="43"/>
      <c r="S1047422" s="43"/>
      <c r="T1047422" s="43"/>
      <c r="U1047422" s="43"/>
      <c r="V1047422" s="13"/>
      <c r="W1047422" s="42" t="s">
        <v>644</v>
      </c>
      <c r="X1047422" s="42" t="s">
        <v>644</v>
      </c>
    </row>
    <row r="1047423" spans="1:24" s="44" customFormat="1">
      <c r="A1047423" s="13" t="s">
        <v>99</v>
      </c>
      <c r="B1047423" s="41"/>
      <c r="C1047423" s="41"/>
      <c r="D1047423" s="41"/>
      <c r="E1047423" s="41"/>
      <c r="F1047423" s="41"/>
      <c r="G1047423" s="42" t="s">
        <v>99</v>
      </c>
      <c r="H1047423" s="42" t="s">
        <v>99</v>
      </c>
      <c r="I1047423" s="13" t="s">
        <v>570</v>
      </c>
      <c r="J1047423" s="41"/>
      <c r="K1047423" s="41"/>
      <c r="L1047423" s="41"/>
      <c r="M1047423" s="41"/>
      <c r="N1047423" s="41"/>
      <c r="O1047423" s="42" t="s">
        <v>570</v>
      </c>
      <c r="P1047423" s="42" t="s">
        <v>570</v>
      </c>
      <c r="Q1047423" s="13" t="s">
        <v>644</v>
      </c>
      <c r="R1047423" s="43"/>
      <c r="S1047423" s="43"/>
      <c r="T1047423" s="43"/>
      <c r="U1047423" s="43"/>
      <c r="V1047423" s="13"/>
      <c r="W1047423" s="42" t="s">
        <v>644</v>
      </c>
      <c r="X1047423" s="42" t="s">
        <v>644</v>
      </c>
    </row>
    <row r="1047424" spans="1:24" s="44" customFormat="1">
      <c r="A1047424" s="13" t="s">
        <v>99</v>
      </c>
      <c r="B1047424" s="41"/>
      <c r="C1047424" s="41"/>
      <c r="D1047424" s="41"/>
      <c r="E1047424" s="41"/>
      <c r="F1047424" s="41"/>
      <c r="G1047424" s="42" t="s">
        <v>99</v>
      </c>
      <c r="H1047424" s="42" t="s">
        <v>99</v>
      </c>
      <c r="I1047424" s="13" t="s">
        <v>570</v>
      </c>
      <c r="J1047424" s="41"/>
      <c r="K1047424" s="41"/>
      <c r="L1047424" s="41"/>
      <c r="M1047424" s="41"/>
      <c r="N1047424" s="41"/>
      <c r="O1047424" s="42" t="s">
        <v>570</v>
      </c>
      <c r="P1047424" s="42" t="s">
        <v>570</v>
      </c>
      <c r="Q1047424" s="13" t="s">
        <v>644</v>
      </c>
      <c r="R1047424" s="43"/>
      <c r="S1047424" s="43"/>
      <c r="T1047424" s="43"/>
      <c r="U1047424" s="43"/>
      <c r="V1047424" s="13"/>
      <c r="W1047424" s="42" t="s">
        <v>644</v>
      </c>
      <c r="X1047424" s="42" t="s">
        <v>644</v>
      </c>
    </row>
    <row r="1047425" spans="1:24" s="44" customFormat="1">
      <c r="A1047425" s="13" t="s">
        <v>99</v>
      </c>
      <c r="B1047425" s="41"/>
      <c r="C1047425" s="41"/>
      <c r="D1047425" s="41"/>
      <c r="E1047425" s="41"/>
      <c r="F1047425" s="41"/>
      <c r="G1047425" s="42" t="s">
        <v>99</v>
      </c>
      <c r="H1047425" s="42" t="s">
        <v>99</v>
      </c>
      <c r="I1047425" s="13" t="s">
        <v>570</v>
      </c>
      <c r="J1047425" s="41"/>
      <c r="K1047425" s="41"/>
      <c r="L1047425" s="41"/>
      <c r="M1047425" s="41"/>
      <c r="N1047425" s="41"/>
      <c r="O1047425" s="42" t="s">
        <v>570</v>
      </c>
      <c r="P1047425" s="42" t="s">
        <v>570</v>
      </c>
      <c r="Q1047425" s="13" t="s">
        <v>644</v>
      </c>
      <c r="R1047425" s="43"/>
      <c r="S1047425" s="43"/>
      <c r="T1047425" s="43"/>
      <c r="U1047425" s="43"/>
      <c r="V1047425" s="13"/>
      <c r="W1047425" s="42" t="s">
        <v>644</v>
      </c>
      <c r="X1047425" s="42" t="s">
        <v>644</v>
      </c>
    </row>
    <row r="1047426" spans="1:24" s="44" customFormat="1">
      <c r="A1047426" s="13" t="s">
        <v>99</v>
      </c>
      <c r="B1047426" s="41"/>
      <c r="C1047426" s="41"/>
      <c r="D1047426" s="41"/>
      <c r="E1047426" s="41"/>
      <c r="F1047426" s="41"/>
      <c r="G1047426" s="42" t="s">
        <v>99</v>
      </c>
      <c r="H1047426" s="42" t="s">
        <v>99</v>
      </c>
      <c r="I1047426" s="13" t="s">
        <v>570</v>
      </c>
      <c r="J1047426" s="41"/>
      <c r="K1047426" s="41"/>
      <c r="L1047426" s="41"/>
      <c r="M1047426" s="41"/>
      <c r="N1047426" s="41"/>
      <c r="O1047426" s="42" t="s">
        <v>570</v>
      </c>
      <c r="P1047426" s="42" t="s">
        <v>570</v>
      </c>
      <c r="Q1047426" s="13" t="s">
        <v>644</v>
      </c>
      <c r="R1047426" s="43"/>
      <c r="S1047426" s="43"/>
      <c r="T1047426" s="43"/>
      <c r="U1047426" s="43"/>
      <c r="V1047426" s="13"/>
      <c r="W1047426" s="42" t="s">
        <v>644</v>
      </c>
      <c r="X1047426" s="42" t="s">
        <v>644</v>
      </c>
    </row>
    <row r="1047427" spans="1:24" s="44" customFormat="1">
      <c r="A1047427" s="13" t="s">
        <v>99</v>
      </c>
      <c r="B1047427" s="41"/>
      <c r="C1047427" s="41"/>
      <c r="D1047427" s="41"/>
      <c r="E1047427" s="41"/>
      <c r="F1047427" s="41"/>
      <c r="G1047427" s="42" t="s">
        <v>99</v>
      </c>
      <c r="H1047427" s="42" t="s">
        <v>99</v>
      </c>
      <c r="I1047427" s="13" t="s">
        <v>570</v>
      </c>
      <c r="J1047427" s="41"/>
      <c r="K1047427" s="41"/>
      <c r="L1047427" s="41"/>
      <c r="M1047427" s="41"/>
      <c r="N1047427" s="41"/>
      <c r="O1047427" s="42" t="s">
        <v>570</v>
      </c>
      <c r="P1047427" s="42" t="s">
        <v>570</v>
      </c>
      <c r="Q1047427" s="13" t="s">
        <v>644</v>
      </c>
      <c r="R1047427" s="43"/>
      <c r="S1047427" s="43"/>
      <c r="T1047427" s="43"/>
      <c r="U1047427" s="43"/>
      <c r="V1047427" s="13"/>
      <c r="W1047427" s="42" t="s">
        <v>644</v>
      </c>
      <c r="X1047427" s="42" t="s">
        <v>644</v>
      </c>
    </row>
    <row r="1047428" spans="1:24" s="44" customFormat="1">
      <c r="A1047428" s="13" t="s">
        <v>99</v>
      </c>
      <c r="B1047428" s="41"/>
      <c r="C1047428" s="41"/>
      <c r="D1047428" s="41"/>
      <c r="E1047428" s="41"/>
      <c r="F1047428" s="41"/>
      <c r="G1047428" s="42" t="s">
        <v>99</v>
      </c>
      <c r="H1047428" s="42" t="s">
        <v>99</v>
      </c>
      <c r="I1047428" s="13" t="s">
        <v>570</v>
      </c>
      <c r="J1047428" s="41"/>
      <c r="K1047428" s="41"/>
      <c r="L1047428" s="41"/>
      <c r="M1047428" s="41"/>
      <c r="N1047428" s="41"/>
      <c r="O1047428" s="42" t="s">
        <v>570</v>
      </c>
      <c r="P1047428" s="42" t="s">
        <v>570</v>
      </c>
      <c r="Q1047428" s="13" t="s">
        <v>644</v>
      </c>
      <c r="R1047428" s="43"/>
      <c r="S1047428" s="43"/>
      <c r="T1047428" s="43"/>
      <c r="U1047428" s="43"/>
      <c r="V1047428" s="13"/>
      <c r="W1047428" s="42" t="s">
        <v>644</v>
      </c>
      <c r="X1047428" s="42" t="s">
        <v>644</v>
      </c>
    </row>
    <row r="1047429" spans="1:24" s="44" customFormat="1">
      <c r="A1047429" s="13" t="s">
        <v>99</v>
      </c>
      <c r="B1047429" s="41"/>
      <c r="C1047429" s="41"/>
      <c r="D1047429" s="41"/>
      <c r="E1047429" s="41"/>
      <c r="F1047429" s="41"/>
      <c r="G1047429" s="42" t="s">
        <v>99</v>
      </c>
      <c r="H1047429" s="42" t="s">
        <v>99</v>
      </c>
      <c r="I1047429" s="13" t="s">
        <v>570</v>
      </c>
      <c r="J1047429" s="41"/>
      <c r="K1047429" s="41"/>
      <c r="L1047429" s="41"/>
      <c r="M1047429" s="41"/>
      <c r="N1047429" s="41"/>
      <c r="O1047429" s="42" t="s">
        <v>570</v>
      </c>
      <c r="P1047429" s="42" t="s">
        <v>570</v>
      </c>
      <c r="Q1047429" s="13" t="s">
        <v>644</v>
      </c>
      <c r="R1047429" s="43"/>
      <c r="S1047429" s="43"/>
      <c r="T1047429" s="43"/>
      <c r="U1047429" s="43"/>
      <c r="V1047429" s="13"/>
      <c r="W1047429" s="42" t="s">
        <v>644</v>
      </c>
      <c r="X1047429" s="42" t="s">
        <v>644</v>
      </c>
    </row>
    <row r="1047430" spans="1:24" s="44" customFormat="1">
      <c r="A1047430" s="13" t="s">
        <v>99</v>
      </c>
      <c r="B1047430" s="41"/>
      <c r="C1047430" s="41"/>
      <c r="D1047430" s="41"/>
      <c r="E1047430" s="41"/>
      <c r="F1047430" s="41"/>
      <c r="G1047430" s="42" t="s">
        <v>99</v>
      </c>
      <c r="H1047430" s="42" t="s">
        <v>99</v>
      </c>
      <c r="I1047430" s="13" t="s">
        <v>570</v>
      </c>
      <c r="J1047430" s="41"/>
      <c r="K1047430" s="41"/>
      <c r="L1047430" s="41"/>
      <c r="M1047430" s="41"/>
      <c r="N1047430" s="41"/>
      <c r="O1047430" s="42" t="s">
        <v>570</v>
      </c>
      <c r="P1047430" s="42" t="s">
        <v>570</v>
      </c>
      <c r="Q1047430" s="13" t="s">
        <v>644</v>
      </c>
      <c r="R1047430" s="43"/>
      <c r="S1047430" s="43"/>
      <c r="T1047430" s="43"/>
      <c r="U1047430" s="43"/>
      <c r="V1047430" s="13"/>
      <c r="W1047430" s="42" t="s">
        <v>644</v>
      </c>
      <c r="X1047430" s="42" t="s">
        <v>644</v>
      </c>
    </row>
    <row r="1047431" spans="1:24" s="44" customFormat="1">
      <c r="A1047431" s="13" t="s">
        <v>99</v>
      </c>
      <c r="B1047431" s="41"/>
      <c r="C1047431" s="41"/>
      <c r="D1047431" s="41"/>
      <c r="E1047431" s="41"/>
      <c r="F1047431" s="41"/>
      <c r="G1047431" s="42" t="s">
        <v>99</v>
      </c>
      <c r="H1047431" s="42" t="s">
        <v>99</v>
      </c>
      <c r="I1047431" s="13" t="s">
        <v>570</v>
      </c>
      <c r="J1047431" s="41"/>
      <c r="K1047431" s="41"/>
      <c r="L1047431" s="41"/>
      <c r="M1047431" s="41"/>
      <c r="N1047431" s="41"/>
      <c r="O1047431" s="42" t="s">
        <v>570</v>
      </c>
      <c r="P1047431" s="42" t="s">
        <v>570</v>
      </c>
      <c r="Q1047431" s="13" t="s">
        <v>645</v>
      </c>
      <c r="R1047431" s="43"/>
      <c r="S1047431" s="43"/>
      <c r="T1047431" s="43"/>
      <c r="U1047431" s="43"/>
      <c r="V1047431" s="13"/>
      <c r="W1047431" s="42" t="s">
        <v>645</v>
      </c>
      <c r="X1047431" s="42" t="s">
        <v>645</v>
      </c>
    </row>
    <row r="1047432" spans="1:24" s="44" customFormat="1">
      <c r="A1047432" s="13" t="s">
        <v>99</v>
      </c>
      <c r="B1047432" s="41"/>
      <c r="C1047432" s="41"/>
      <c r="D1047432" s="41"/>
      <c r="E1047432" s="41"/>
      <c r="F1047432" s="41"/>
      <c r="G1047432" s="42" t="s">
        <v>99</v>
      </c>
      <c r="H1047432" s="42" t="s">
        <v>99</v>
      </c>
      <c r="I1047432" s="13" t="s">
        <v>570</v>
      </c>
      <c r="J1047432" s="41"/>
      <c r="K1047432" s="41"/>
      <c r="L1047432" s="41"/>
      <c r="M1047432" s="41"/>
      <c r="N1047432" s="41"/>
      <c r="O1047432" s="42" t="s">
        <v>570</v>
      </c>
      <c r="P1047432" s="42" t="s">
        <v>570</v>
      </c>
      <c r="Q1047432" s="13" t="s">
        <v>645</v>
      </c>
      <c r="R1047432" s="43"/>
      <c r="S1047432" s="43"/>
      <c r="T1047432" s="43"/>
      <c r="U1047432" s="43"/>
      <c r="V1047432" s="13"/>
      <c r="W1047432" s="42" t="s">
        <v>645</v>
      </c>
      <c r="X1047432" s="42" t="s">
        <v>645</v>
      </c>
    </row>
    <row r="1047433" spans="1:24" s="44" customFormat="1">
      <c r="A1047433" s="13" t="s">
        <v>99</v>
      </c>
      <c r="B1047433" s="41"/>
      <c r="C1047433" s="41"/>
      <c r="D1047433" s="41"/>
      <c r="E1047433" s="41"/>
      <c r="F1047433" s="41"/>
      <c r="G1047433" s="42" t="s">
        <v>99</v>
      </c>
      <c r="H1047433" s="42" t="s">
        <v>99</v>
      </c>
      <c r="I1047433" s="13" t="s">
        <v>570</v>
      </c>
      <c r="J1047433" s="41"/>
      <c r="K1047433" s="41"/>
      <c r="L1047433" s="41"/>
      <c r="M1047433" s="41"/>
      <c r="N1047433" s="41"/>
      <c r="O1047433" s="42" t="s">
        <v>570</v>
      </c>
      <c r="P1047433" s="42" t="s">
        <v>570</v>
      </c>
      <c r="Q1047433" s="13" t="s">
        <v>645</v>
      </c>
      <c r="R1047433" s="43"/>
      <c r="S1047433" s="43"/>
      <c r="T1047433" s="43"/>
      <c r="U1047433" s="43"/>
      <c r="V1047433" s="13"/>
      <c r="W1047433" s="42" t="s">
        <v>645</v>
      </c>
      <c r="X1047433" s="42" t="s">
        <v>645</v>
      </c>
    </row>
    <row r="1047434" spans="1:24" s="44" customFormat="1">
      <c r="A1047434" s="13" t="s">
        <v>99</v>
      </c>
      <c r="B1047434" s="41"/>
      <c r="C1047434" s="41"/>
      <c r="D1047434" s="41"/>
      <c r="E1047434" s="41"/>
      <c r="F1047434" s="41"/>
      <c r="G1047434" s="42" t="s">
        <v>99</v>
      </c>
      <c r="H1047434" s="42" t="s">
        <v>99</v>
      </c>
      <c r="I1047434" s="13" t="s">
        <v>570</v>
      </c>
      <c r="J1047434" s="41"/>
      <c r="K1047434" s="41"/>
      <c r="L1047434" s="41"/>
      <c r="M1047434" s="41"/>
      <c r="N1047434" s="41"/>
      <c r="O1047434" s="42" t="s">
        <v>570</v>
      </c>
      <c r="P1047434" s="42" t="s">
        <v>570</v>
      </c>
      <c r="Q1047434" s="13" t="s">
        <v>645</v>
      </c>
      <c r="R1047434" s="43"/>
      <c r="S1047434" s="43"/>
      <c r="T1047434" s="43"/>
      <c r="U1047434" s="43"/>
      <c r="V1047434" s="13"/>
      <c r="W1047434" s="42" t="s">
        <v>645</v>
      </c>
      <c r="X1047434" s="42" t="s">
        <v>645</v>
      </c>
    </row>
    <row r="1047435" spans="1:24" s="44" customFormat="1">
      <c r="A1047435" s="13" t="s">
        <v>99</v>
      </c>
      <c r="B1047435" s="41"/>
      <c r="C1047435" s="41"/>
      <c r="D1047435" s="41"/>
      <c r="E1047435" s="41"/>
      <c r="F1047435" s="41"/>
      <c r="G1047435" s="42" t="s">
        <v>99</v>
      </c>
      <c r="H1047435" s="42" t="s">
        <v>99</v>
      </c>
      <c r="I1047435" s="13" t="s">
        <v>570</v>
      </c>
      <c r="J1047435" s="41"/>
      <c r="K1047435" s="41"/>
      <c r="L1047435" s="41"/>
      <c r="M1047435" s="41"/>
      <c r="N1047435" s="41"/>
      <c r="O1047435" s="42" t="s">
        <v>570</v>
      </c>
      <c r="P1047435" s="42" t="s">
        <v>570</v>
      </c>
      <c r="Q1047435" s="13" t="s">
        <v>645</v>
      </c>
      <c r="R1047435" s="43"/>
      <c r="S1047435" s="43"/>
      <c r="T1047435" s="43"/>
      <c r="U1047435" s="43"/>
      <c r="V1047435" s="13"/>
      <c r="W1047435" s="42" t="s">
        <v>645</v>
      </c>
      <c r="X1047435" s="42" t="s">
        <v>645</v>
      </c>
    </row>
    <row r="1047436" spans="1:24" s="44" customFormat="1">
      <c r="A1047436" s="13" t="s">
        <v>99</v>
      </c>
      <c r="B1047436" s="41"/>
      <c r="C1047436" s="41"/>
      <c r="D1047436" s="41"/>
      <c r="E1047436" s="41"/>
      <c r="F1047436" s="41"/>
      <c r="G1047436" s="42" t="s">
        <v>99</v>
      </c>
      <c r="H1047436" s="42" t="s">
        <v>99</v>
      </c>
      <c r="I1047436" s="13" t="s">
        <v>570</v>
      </c>
      <c r="J1047436" s="41"/>
      <c r="K1047436" s="41"/>
      <c r="L1047436" s="41"/>
      <c r="M1047436" s="41"/>
      <c r="N1047436" s="41"/>
      <c r="O1047436" s="42" t="s">
        <v>570</v>
      </c>
      <c r="P1047436" s="42" t="s">
        <v>570</v>
      </c>
      <c r="Q1047436" s="13" t="s">
        <v>645</v>
      </c>
      <c r="R1047436" s="43"/>
      <c r="S1047436" s="43"/>
      <c r="T1047436" s="43"/>
      <c r="U1047436" s="43"/>
      <c r="V1047436" s="13"/>
      <c r="W1047436" s="42" t="s">
        <v>645</v>
      </c>
      <c r="X1047436" s="42" t="s">
        <v>645</v>
      </c>
    </row>
    <row r="1047437" spans="1:24" s="44" customFormat="1">
      <c r="A1047437" s="13" t="s">
        <v>99</v>
      </c>
      <c r="B1047437" s="41"/>
      <c r="C1047437" s="41"/>
      <c r="D1047437" s="41"/>
      <c r="E1047437" s="41"/>
      <c r="F1047437" s="41"/>
      <c r="G1047437" s="42" t="s">
        <v>99</v>
      </c>
      <c r="H1047437" s="42" t="s">
        <v>99</v>
      </c>
      <c r="I1047437" s="13" t="s">
        <v>570</v>
      </c>
      <c r="J1047437" s="41"/>
      <c r="K1047437" s="41"/>
      <c r="L1047437" s="41"/>
      <c r="M1047437" s="41"/>
      <c r="N1047437" s="41"/>
      <c r="O1047437" s="42" t="s">
        <v>570</v>
      </c>
      <c r="P1047437" s="42" t="s">
        <v>570</v>
      </c>
      <c r="Q1047437" s="13" t="s">
        <v>646</v>
      </c>
      <c r="R1047437" s="43"/>
      <c r="S1047437" s="43"/>
      <c r="T1047437" s="43"/>
      <c r="U1047437" s="43"/>
      <c r="V1047437" s="13"/>
      <c r="W1047437" s="42" t="s">
        <v>646</v>
      </c>
      <c r="X1047437" s="42" t="s">
        <v>646</v>
      </c>
    </row>
    <row r="1047438" spans="1:24" s="44" customFormat="1">
      <c r="A1047438" s="13" t="s">
        <v>99</v>
      </c>
      <c r="B1047438" s="41"/>
      <c r="C1047438" s="41"/>
      <c r="D1047438" s="41"/>
      <c r="E1047438" s="41"/>
      <c r="F1047438" s="41"/>
      <c r="G1047438" s="42" t="s">
        <v>99</v>
      </c>
      <c r="H1047438" s="42" t="s">
        <v>99</v>
      </c>
      <c r="I1047438" s="13" t="s">
        <v>570</v>
      </c>
      <c r="J1047438" s="41"/>
      <c r="K1047438" s="41"/>
      <c r="L1047438" s="41"/>
      <c r="M1047438" s="41"/>
      <c r="N1047438" s="41"/>
      <c r="O1047438" s="42" t="s">
        <v>570</v>
      </c>
      <c r="P1047438" s="42" t="s">
        <v>570</v>
      </c>
      <c r="Q1047438" s="13" t="s">
        <v>646</v>
      </c>
      <c r="R1047438" s="43"/>
      <c r="S1047438" s="43"/>
      <c r="T1047438" s="43"/>
      <c r="U1047438" s="43"/>
      <c r="V1047438" s="13"/>
      <c r="W1047438" s="42" t="s">
        <v>646</v>
      </c>
      <c r="X1047438" s="42" t="s">
        <v>646</v>
      </c>
    </row>
    <row r="1047439" spans="1:24" s="44" customFormat="1">
      <c r="A1047439" s="13" t="s">
        <v>99</v>
      </c>
      <c r="B1047439" s="41"/>
      <c r="C1047439" s="41"/>
      <c r="D1047439" s="41"/>
      <c r="E1047439" s="41"/>
      <c r="F1047439" s="41"/>
      <c r="G1047439" s="42" t="s">
        <v>99</v>
      </c>
      <c r="H1047439" s="42" t="s">
        <v>99</v>
      </c>
      <c r="I1047439" s="13" t="s">
        <v>570</v>
      </c>
      <c r="J1047439" s="41"/>
      <c r="K1047439" s="41"/>
      <c r="L1047439" s="41"/>
      <c r="M1047439" s="41"/>
      <c r="N1047439" s="41"/>
      <c r="O1047439" s="42" t="s">
        <v>570</v>
      </c>
      <c r="P1047439" s="42" t="s">
        <v>570</v>
      </c>
      <c r="Q1047439" s="13" t="s">
        <v>646</v>
      </c>
      <c r="R1047439" s="43"/>
      <c r="S1047439" s="43"/>
      <c r="T1047439" s="43"/>
      <c r="U1047439" s="43"/>
      <c r="V1047439" s="13"/>
      <c r="W1047439" s="42" t="s">
        <v>646</v>
      </c>
      <c r="X1047439" s="42" t="s">
        <v>646</v>
      </c>
    </row>
    <row r="1047440" spans="1:24" s="44" customFormat="1">
      <c r="A1047440" s="13" t="s">
        <v>99</v>
      </c>
      <c r="B1047440" s="41"/>
      <c r="C1047440" s="41"/>
      <c r="D1047440" s="41"/>
      <c r="E1047440" s="41"/>
      <c r="F1047440" s="41"/>
      <c r="G1047440" s="42" t="s">
        <v>99</v>
      </c>
      <c r="H1047440" s="42" t="s">
        <v>99</v>
      </c>
      <c r="I1047440" s="13" t="s">
        <v>570</v>
      </c>
      <c r="J1047440" s="41"/>
      <c r="K1047440" s="41"/>
      <c r="L1047440" s="41"/>
      <c r="M1047440" s="41"/>
      <c r="N1047440" s="41"/>
      <c r="O1047440" s="42" t="s">
        <v>570</v>
      </c>
      <c r="P1047440" s="42" t="s">
        <v>570</v>
      </c>
      <c r="Q1047440" s="13" t="s">
        <v>646</v>
      </c>
      <c r="R1047440" s="43"/>
      <c r="S1047440" s="43"/>
      <c r="T1047440" s="43"/>
      <c r="U1047440" s="43"/>
      <c r="V1047440" s="13"/>
      <c r="W1047440" s="42" t="s">
        <v>646</v>
      </c>
      <c r="X1047440" s="42" t="s">
        <v>646</v>
      </c>
    </row>
    <row r="1047441" spans="1:24" s="44" customFormat="1">
      <c r="A1047441" s="13" t="s">
        <v>99</v>
      </c>
      <c r="B1047441" s="41"/>
      <c r="C1047441" s="41"/>
      <c r="D1047441" s="41"/>
      <c r="E1047441" s="41"/>
      <c r="F1047441" s="41"/>
      <c r="G1047441" s="42" t="s">
        <v>99</v>
      </c>
      <c r="H1047441" s="42" t="s">
        <v>99</v>
      </c>
      <c r="I1047441" s="13" t="s">
        <v>570</v>
      </c>
      <c r="J1047441" s="41"/>
      <c r="K1047441" s="41"/>
      <c r="L1047441" s="41"/>
      <c r="M1047441" s="41"/>
      <c r="N1047441" s="41"/>
      <c r="O1047441" s="42" t="s">
        <v>570</v>
      </c>
      <c r="P1047441" s="42" t="s">
        <v>570</v>
      </c>
      <c r="Q1047441" s="13" t="s">
        <v>647</v>
      </c>
      <c r="R1047441" s="43"/>
      <c r="S1047441" s="43"/>
      <c r="T1047441" s="43"/>
      <c r="U1047441" s="43"/>
      <c r="V1047441" s="13"/>
      <c r="W1047441" s="42" t="s">
        <v>647</v>
      </c>
      <c r="X1047441" s="42" t="s">
        <v>647</v>
      </c>
    </row>
    <row r="1047442" spans="1:24" s="44" customFormat="1">
      <c r="A1047442" s="13" t="s">
        <v>99</v>
      </c>
      <c r="B1047442" s="41"/>
      <c r="C1047442" s="41"/>
      <c r="D1047442" s="41"/>
      <c r="E1047442" s="41"/>
      <c r="F1047442" s="41"/>
      <c r="G1047442" s="42" t="s">
        <v>99</v>
      </c>
      <c r="H1047442" s="42" t="s">
        <v>99</v>
      </c>
      <c r="I1047442" s="13" t="s">
        <v>570</v>
      </c>
      <c r="J1047442" s="41"/>
      <c r="K1047442" s="41"/>
      <c r="L1047442" s="41"/>
      <c r="M1047442" s="41"/>
      <c r="N1047442" s="41"/>
      <c r="O1047442" s="42" t="s">
        <v>570</v>
      </c>
      <c r="P1047442" s="42" t="s">
        <v>570</v>
      </c>
      <c r="Q1047442" s="13" t="s">
        <v>647</v>
      </c>
      <c r="R1047442" s="43"/>
      <c r="S1047442" s="43"/>
      <c r="T1047442" s="43"/>
      <c r="U1047442" s="43"/>
      <c r="V1047442" s="13"/>
      <c r="W1047442" s="42" t="s">
        <v>647</v>
      </c>
      <c r="X1047442" s="42" t="s">
        <v>647</v>
      </c>
    </row>
    <row r="1047443" spans="1:24" s="44" customFormat="1">
      <c r="A1047443" s="13" t="s">
        <v>99</v>
      </c>
      <c r="B1047443" s="41"/>
      <c r="C1047443" s="41"/>
      <c r="D1047443" s="41"/>
      <c r="E1047443" s="41"/>
      <c r="F1047443" s="41"/>
      <c r="G1047443" s="42" t="s">
        <v>99</v>
      </c>
      <c r="H1047443" s="42" t="s">
        <v>99</v>
      </c>
      <c r="I1047443" s="13" t="s">
        <v>570</v>
      </c>
      <c r="J1047443" s="41"/>
      <c r="K1047443" s="41"/>
      <c r="L1047443" s="41"/>
      <c r="M1047443" s="41"/>
      <c r="N1047443" s="41"/>
      <c r="O1047443" s="42" t="s">
        <v>570</v>
      </c>
      <c r="P1047443" s="42" t="s">
        <v>570</v>
      </c>
      <c r="Q1047443" s="13" t="s">
        <v>647</v>
      </c>
      <c r="R1047443" s="43"/>
      <c r="S1047443" s="43"/>
      <c r="T1047443" s="43"/>
      <c r="U1047443" s="43"/>
      <c r="V1047443" s="13"/>
      <c r="W1047443" s="42" t="s">
        <v>647</v>
      </c>
      <c r="X1047443" s="42" t="s">
        <v>647</v>
      </c>
    </row>
    <row r="1047444" spans="1:24" s="44" customFormat="1">
      <c r="A1047444" s="13" t="s">
        <v>99</v>
      </c>
      <c r="B1047444" s="41"/>
      <c r="C1047444" s="41"/>
      <c r="D1047444" s="41"/>
      <c r="E1047444" s="41"/>
      <c r="F1047444" s="41"/>
      <c r="G1047444" s="42" t="s">
        <v>99</v>
      </c>
      <c r="H1047444" s="42" t="s">
        <v>99</v>
      </c>
      <c r="I1047444" s="13" t="s">
        <v>570</v>
      </c>
      <c r="J1047444" s="41"/>
      <c r="K1047444" s="41"/>
      <c r="L1047444" s="41"/>
      <c r="M1047444" s="41"/>
      <c r="N1047444" s="41"/>
      <c r="O1047444" s="42" t="s">
        <v>570</v>
      </c>
      <c r="P1047444" s="42" t="s">
        <v>570</v>
      </c>
      <c r="Q1047444" s="13" t="s">
        <v>648</v>
      </c>
      <c r="R1047444" s="43"/>
      <c r="S1047444" s="43"/>
      <c r="T1047444" s="43"/>
      <c r="U1047444" s="43"/>
      <c r="V1047444" s="13"/>
      <c r="W1047444" s="42" t="s">
        <v>648</v>
      </c>
      <c r="X1047444" s="42" t="s">
        <v>648</v>
      </c>
    </row>
    <row r="1047445" spans="1:24" s="44" customFormat="1">
      <c r="A1047445" s="13" t="s">
        <v>99</v>
      </c>
      <c r="B1047445" s="41"/>
      <c r="C1047445" s="41"/>
      <c r="D1047445" s="41"/>
      <c r="E1047445" s="41"/>
      <c r="F1047445" s="41"/>
      <c r="G1047445" s="42" t="s">
        <v>99</v>
      </c>
      <c r="H1047445" s="42" t="s">
        <v>99</v>
      </c>
      <c r="I1047445" s="13" t="s">
        <v>570</v>
      </c>
      <c r="J1047445" s="41"/>
      <c r="K1047445" s="41"/>
      <c r="L1047445" s="41"/>
      <c r="M1047445" s="41"/>
      <c r="N1047445" s="41"/>
      <c r="O1047445" s="42" t="s">
        <v>570</v>
      </c>
      <c r="P1047445" s="42" t="s">
        <v>570</v>
      </c>
      <c r="Q1047445" s="13" t="s">
        <v>649</v>
      </c>
      <c r="R1047445" s="43"/>
      <c r="S1047445" s="43"/>
      <c r="T1047445" s="43"/>
      <c r="U1047445" s="43"/>
      <c r="V1047445" s="13"/>
      <c r="W1047445" s="42" t="s">
        <v>649</v>
      </c>
      <c r="X1047445" s="42" t="s">
        <v>649</v>
      </c>
    </row>
    <row r="1047446" spans="1:24" s="44" customFormat="1">
      <c r="A1047446" s="13" t="s">
        <v>99</v>
      </c>
      <c r="B1047446" s="41"/>
      <c r="C1047446" s="41"/>
      <c r="D1047446" s="41"/>
      <c r="E1047446" s="41"/>
      <c r="F1047446" s="41"/>
      <c r="G1047446" s="42" t="s">
        <v>99</v>
      </c>
      <c r="H1047446" s="42" t="s">
        <v>99</v>
      </c>
      <c r="I1047446" s="13" t="s">
        <v>570</v>
      </c>
      <c r="J1047446" s="41"/>
      <c r="K1047446" s="41"/>
      <c r="L1047446" s="41"/>
      <c r="M1047446" s="41"/>
      <c r="N1047446" s="41"/>
      <c r="O1047446" s="42" t="s">
        <v>570</v>
      </c>
      <c r="P1047446" s="42" t="s">
        <v>570</v>
      </c>
      <c r="Q1047446" s="13" t="s">
        <v>650</v>
      </c>
      <c r="R1047446" s="43"/>
      <c r="S1047446" s="43"/>
      <c r="T1047446" s="43"/>
      <c r="U1047446" s="43"/>
      <c r="V1047446" s="13"/>
      <c r="W1047446" s="42" t="s">
        <v>650</v>
      </c>
      <c r="X1047446" s="42" t="s">
        <v>650</v>
      </c>
    </row>
    <row r="1047447" spans="1:24" s="44" customFormat="1">
      <c r="A1047447" s="13" t="s">
        <v>99</v>
      </c>
      <c r="B1047447" s="41"/>
      <c r="C1047447" s="41"/>
      <c r="D1047447" s="41"/>
      <c r="E1047447" s="41"/>
      <c r="F1047447" s="41"/>
      <c r="G1047447" s="42" t="s">
        <v>99</v>
      </c>
      <c r="H1047447" s="42" t="s">
        <v>99</v>
      </c>
      <c r="I1047447" s="13" t="s">
        <v>570</v>
      </c>
      <c r="J1047447" s="41"/>
      <c r="K1047447" s="41"/>
      <c r="L1047447" s="41"/>
      <c r="M1047447" s="41"/>
      <c r="N1047447" s="41"/>
      <c r="O1047447" s="42" t="s">
        <v>570</v>
      </c>
      <c r="P1047447" s="42" t="s">
        <v>570</v>
      </c>
      <c r="Q1047447" s="13" t="s">
        <v>651</v>
      </c>
      <c r="R1047447" s="43"/>
      <c r="S1047447" s="43"/>
      <c r="T1047447" s="43"/>
      <c r="U1047447" s="43"/>
      <c r="V1047447" s="13"/>
      <c r="W1047447" s="42" t="s">
        <v>651</v>
      </c>
      <c r="X1047447" s="42" t="s">
        <v>651</v>
      </c>
    </row>
    <row r="1047448" spans="1:24" s="44" customFormat="1">
      <c r="A1047448" s="13" t="s">
        <v>99</v>
      </c>
      <c r="B1047448" s="41"/>
      <c r="C1047448" s="41"/>
      <c r="D1047448" s="41"/>
      <c r="E1047448" s="41"/>
      <c r="F1047448" s="41"/>
      <c r="G1047448" s="42" t="s">
        <v>99</v>
      </c>
      <c r="H1047448" s="42" t="s">
        <v>99</v>
      </c>
      <c r="I1047448" s="13" t="s">
        <v>570</v>
      </c>
      <c r="J1047448" s="41"/>
      <c r="K1047448" s="41"/>
      <c r="L1047448" s="41"/>
      <c r="M1047448" s="41"/>
      <c r="N1047448" s="41"/>
      <c r="O1047448" s="42" t="s">
        <v>570</v>
      </c>
      <c r="P1047448" s="42" t="s">
        <v>570</v>
      </c>
      <c r="Q1047448" s="13" t="s">
        <v>652</v>
      </c>
      <c r="R1047448" s="43"/>
      <c r="S1047448" s="43"/>
      <c r="T1047448" s="43"/>
      <c r="U1047448" s="43"/>
      <c r="V1047448" s="13"/>
      <c r="W1047448" s="42" t="s">
        <v>652</v>
      </c>
      <c r="X1047448" s="42" t="s">
        <v>652</v>
      </c>
    </row>
    <row r="1047449" spans="1:24" s="44" customFormat="1">
      <c r="A1047449" s="13" t="s">
        <v>99</v>
      </c>
      <c r="B1047449" s="41"/>
      <c r="C1047449" s="41"/>
      <c r="D1047449" s="41"/>
      <c r="E1047449" s="41"/>
      <c r="F1047449" s="41"/>
      <c r="G1047449" s="42" t="s">
        <v>99</v>
      </c>
      <c r="H1047449" s="42" t="s">
        <v>99</v>
      </c>
      <c r="I1047449" s="13" t="s">
        <v>570</v>
      </c>
      <c r="J1047449" s="41"/>
      <c r="K1047449" s="41"/>
      <c r="L1047449" s="41"/>
      <c r="M1047449" s="41"/>
      <c r="N1047449" s="41"/>
      <c r="O1047449" s="42" t="s">
        <v>570</v>
      </c>
      <c r="P1047449" s="42" t="s">
        <v>570</v>
      </c>
      <c r="Q1047449" s="13" t="s">
        <v>653</v>
      </c>
      <c r="R1047449" s="43"/>
      <c r="S1047449" s="43"/>
      <c r="T1047449" s="43"/>
      <c r="U1047449" s="43"/>
      <c r="V1047449" s="13"/>
      <c r="W1047449" s="42" t="s">
        <v>653</v>
      </c>
      <c r="X1047449" s="42" t="s">
        <v>653</v>
      </c>
    </row>
    <row r="1047450" spans="1:24" s="44" customFormat="1">
      <c r="A1047450" s="13" t="s">
        <v>99</v>
      </c>
      <c r="B1047450" s="41"/>
      <c r="C1047450" s="41"/>
      <c r="D1047450" s="41"/>
      <c r="E1047450" s="41"/>
      <c r="F1047450" s="41"/>
      <c r="G1047450" s="42" t="s">
        <v>99</v>
      </c>
      <c r="H1047450" s="42" t="s">
        <v>99</v>
      </c>
      <c r="I1047450" s="13" t="s">
        <v>570</v>
      </c>
      <c r="J1047450" s="41"/>
      <c r="K1047450" s="41"/>
      <c r="L1047450" s="41"/>
      <c r="M1047450" s="41"/>
      <c r="N1047450" s="41"/>
      <c r="O1047450" s="42" t="s">
        <v>570</v>
      </c>
      <c r="P1047450" s="42" t="s">
        <v>570</v>
      </c>
      <c r="Q1047450" s="13" t="s">
        <v>654</v>
      </c>
      <c r="R1047450" s="43"/>
      <c r="S1047450" s="43"/>
      <c r="T1047450" s="43"/>
      <c r="U1047450" s="43"/>
      <c r="V1047450" s="13"/>
      <c r="W1047450" s="42" t="s">
        <v>654</v>
      </c>
      <c r="X1047450" s="42" t="s">
        <v>654</v>
      </c>
    </row>
    <row r="1047451" spans="1:24" s="44" customFormat="1">
      <c r="A1047451" s="13" t="s">
        <v>99</v>
      </c>
      <c r="B1047451" s="41"/>
      <c r="C1047451" s="41"/>
      <c r="D1047451" s="41"/>
      <c r="E1047451" s="41"/>
      <c r="F1047451" s="41"/>
      <c r="G1047451" s="42" t="s">
        <v>99</v>
      </c>
      <c r="H1047451" s="42" t="s">
        <v>99</v>
      </c>
      <c r="I1047451" s="13" t="s">
        <v>570</v>
      </c>
      <c r="J1047451" s="41"/>
      <c r="K1047451" s="41"/>
      <c r="L1047451" s="41"/>
      <c r="M1047451" s="41"/>
      <c r="N1047451" s="41"/>
      <c r="O1047451" s="42" t="s">
        <v>570</v>
      </c>
      <c r="P1047451" s="42" t="s">
        <v>570</v>
      </c>
      <c r="Q1047451" s="13" t="s">
        <v>655</v>
      </c>
      <c r="R1047451" s="43"/>
      <c r="S1047451" s="43"/>
      <c r="T1047451" s="43"/>
      <c r="U1047451" s="43"/>
      <c r="V1047451" s="13"/>
      <c r="W1047451" s="42" t="s">
        <v>655</v>
      </c>
      <c r="X1047451" s="42" t="s">
        <v>655</v>
      </c>
    </row>
    <row r="1047452" spans="1:24" s="44" customFormat="1">
      <c r="A1047452" s="13" t="s">
        <v>99</v>
      </c>
      <c r="B1047452" s="41"/>
      <c r="C1047452" s="41"/>
      <c r="D1047452" s="41"/>
      <c r="E1047452" s="41"/>
      <c r="F1047452" s="41"/>
      <c r="G1047452" s="42" t="s">
        <v>99</v>
      </c>
      <c r="H1047452" s="42" t="s">
        <v>99</v>
      </c>
      <c r="I1047452" s="13" t="s">
        <v>570</v>
      </c>
      <c r="J1047452" s="41"/>
      <c r="K1047452" s="41"/>
      <c r="L1047452" s="41"/>
      <c r="M1047452" s="41"/>
      <c r="N1047452" s="41"/>
      <c r="O1047452" s="42" t="s">
        <v>570</v>
      </c>
      <c r="P1047452" s="42" t="s">
        <v>570</v>
      </c>
      <c r="Q1047452" s="13" t="s">
        <v>656</v>
      </c>
      <c r="R1047452" s="43"/>
      <c r="S1047452" s="43"/>
      <c r="T1047452" s="43"/>
      <c r="U1047452" s="43"/>
      <c r="V1047452" s="13"/>
      <c r="W1047452" s="42" t="s">
        <v>656</v>
      </c>
      <c r="X1047452" s="42" t="s">
        <v>656</v>
      </c>
    </row>
    <row r="1047453" spans="1:24" s="44" customFormat="1">
      <c r="A1047453" s="13" t="s">
        <v>99</v>
      </c>
      <c r="B1047453" s="41"/>
      <c r="C1047453" s="41"/>
      <c r="D1047453" s="41"/>
      <c r="E1047453" s="41"/>
      <c r="F1047453" s="41"/>
      <c r="G1047453" s="42" t="s">
        <v>99</v>
      </c>
      <c r="H1047453" s="42" t="s">
        <v>99</v>
      </c>
      <c r="I1047453" s="13" t="s">
        <v>570</v>
      </c>
      <c r="J1047453" s="41"/>
      <c r="K1047453" s="41"/>
      <c r="L1047453" s="41"/>
      <c r="M1047453" s="41"/>
      <c r="N1047453" s="41"/>
      <c r="O1047453" s="42" t="s">
        <v>570</v>
      </c>
      <c r="P1047453" s="42" t="s">
        <v>570</v>
      </c>
      <c r="Q1047453" s="13" t="s">
        <v>657</v>
      </c>
      <c r="R1047453" s="43"/>
      <c r="S1047453" s="43"/>
      <c r="T1047453" s="43"/>
      <c r="U1047453" s="43"/>
      <c r="V1047453" s="13"/>
      <c r="W1047453" s="42" t="s">
        <v>657</v>
      </c>
      <c r="X1047453" s="42" t="s">
        <v>657</v>
      </c>
    </row>
    <row r="1047454" spans="1:24" s="44" customFormat="1">
      <c r="A1047454" s="13" t="s">
        <v>99</v>
      </c>
      <c r="B1047454" s="41"/>
      <c r="C1047454" s="41"/>
      <c r="D1047454" s="41"/>
      <c r="E1047454" s="41"/>
      <c r="F1047454" s="41"/>
      <c r="G1047454" s="42" t="s">
        <v>99</v>
      </c>
      <c r="H1047454" s="42" t="s">
        <v>99</v>
      </c>
      <c r="I1047454" s="13" t="s">
        <v>570</v>
      </c>
      <c r="J1047454" s="41"/>
      <c r="K1047454" s="41"/>
      <c r="L1047454" s="41"/>
      <c r="M1047454" s="41"/>
      <c r="N1047454" s="41"/>
      <c r="O1047454" s="42" t="s">
        <v>570</v>
      </c>
      <c r="P1047454" s="42" t="s">
        <v>570</v>
      </c>
      <c r="Q1047454" s="13" t="s">
        <v>658</v>
      </c>
      <c r="R1047454" s="43"/>
      <c r="S1047454" s="43"/>
      <c r="T1047454" s="43"/>
      <c r="U1047454" s="43"/>
      <c r="V1047454" s="13"/>
      <c r="W1047454" s="42" t="s">
        <v>658</v>
      </c>
      <c r="X1047454" s="42" t="s">
        <v>658</v>
      </c>
    </row>
    <row r="1047455" spans="1:24" s="44" customFormat="1">
      <c r="A1047455" s="13" t="s">
        <v>99</v>
      </c>
      <c r="B1047455" s="41"/>
      <c r="C1047455" s="41"/>
      <c r="D1047455" s="41"/>
      <c r="E1047455" s="41"/>
      <c r="F1047455" s="41"/>
      <c r="G1047455" s="42" t="s">
        <v>99</v>
      </c>
      <c r="H1047455" s="42" t="s">
        <v>99</v>
      </c>
      <c r="I1047455" s="13" t="s">
        <v>570</v>
      </c>
      <c r="J1047455" s="41"/>
      <c r="K1047455" s="41"/>
      <c r="L1047455" s="41"/>
      <c r="M1047455" s="41"/>
      <c r="N1047455" s="41"/>
      <c r="O1047455" s="42" t="s">
        <v>570</v>
      </c>
      <c r="P1047455" s="42" t="s">
        <v>570</v>
      </c>
      <c r="Q1047455" s="13" t="s">
        <v>659</v>
      </c>
      <c r="R1047455" s="43"/>
      <c r="S1047455" s="43"/>
      <c r="T1047455" s="43"/>
      <c r="U1047455" s="43"/>
      <c r="V1047455" s="13"/>
      <c r="W1047455" s="42" t="s">
        <v>659</v>
      </c>
      <c r="X1047455" s="42" t="s">
        <v>659</v>
      </c>
    </row>
    <row r="1047456" spans="1:24" s="44" customFormat="1">
      <c r="A1047456" s="13" t="s">
        <v>99</v>
      </c>
      <c r="B1047456" s="41"/>
      <c r="C1047456" s="41"/>
      <c r="D1047456" s="41"/>
      <c r="E1047456" s="41"/>
      <c r="F1047456" s="41"/>
      <c r="G1047456" s="42" t="s">
        <v>99</v>
      </c>
      <c r="H1047456" s="42" t="s">
        <v>99</v>
      </c>
      <c r="I1047456" s="13" t="s">
        <v>570</v>
      </c>
      <c r="J1047456" s="41"/>
      <c r="K1047456" s="41"/>
      <c r="L1047456" s="41"/>
      <c r="M1047456" s="41"/>
      <c r="N1047456" s="41"/>
      <c r="O1047456" s="42" t="s">
        <v>570</v>
      </c>
      <c r="P1047456" s="42" t="s">
        <v>570</v>
      </c>
      <c r="Q1047456" s="13" t="s">
        <v>659</v>
      </c>
      <c r="R1047456" s="43"/>
      <c r="S1047456" s="43"/>
      <c r="T1047456" s="43"/>
      <c r="U1047456" s="43"/>
      <c r="V1047456" s="13"/>
      <c r="W1047456" s="42" t="s">
        <v>659</v>
      </c>
      <c r="X1047456" s="42" t="s">
        <v>659</v>
      </c>
    </row>
    <row r="1047457" spans="1:24" s="44" customFormat="1">
      <c r="A1047457" s="13" t="s">
        <v>611</v>
      </c>
      <c r="B1047457" s="41"/>
      <c r="C1047457" s="41"/>
      <c r="D1047457" s="41"/>
      <c r="E1047457" s="41"/>
      <c r="F1047457" s="41"/>
      <c r="G1047457" s="42" t="s">
        <v>611</v>
      </c>
      <c r="H1047457" s="42" t="s">
        <v>611</v>
      </c>
      <c r="I1047457" s="13" t="s">
        <v>612</v>
      </c>
      <c r="J1047457" s="41"/>
      <c r="K1047457" s="41"/>
      <c r="L1047457" s="41"/>
      <c r="M1047457" s="41"/>
      <c r="N1047457" s="41"/>
      <c r="O1047457" s="42" t="s">
        <v>612</v>
      </c>
      <c r="P1047457" s="42" t="s">
        <v>612</v>
      </c>
      <c r="Q1047457" s="13" t="s">
        <v>660</v>
      </c>
      <c r="R1047457" s="43"/>
      <c r="S1047457" s="43"/>
      <c r="T1047457" s="43"/>
      <c r="U1047457" s="43"/>
      <c r="V1047457" s="13"/>
      <c r="W1047457" s="42" t="s">
        <v>660</v>
      </c>
      <c r="X1047457" s="42" t="s">
        <v>660</v>
      </c>
    </row>
    <row r="1047458" spans="1:24" s="44" customFormat="1">
      <c r="A1047458" s="13" t="s">
        <v>611</v>
      </c>
      <c r="B1047458" s="41"/>
      <c r="C1047458" s="41"/>
      <c r="D1047458" s="41"/>
      <c r="E1047458" s="41"/>
      <c r="F1047458" s="41"/>
      <c r="G1047458" s="42" t="s">
        <v>611</v>
      </c>
      <c r="H1047458" s="42" t="s">
        <v>611</v>
      </c>
      <c r="I1047458" s="13" t="s">
        <v>612</v>
      </c>
      <c r="J1047458" s="41"/>
      <c r="K1047458" s="41"/>
      <c r="L1047458" s="41"/>
      <c r="M1047458" s="41"/>
      <c r="N1047458" s="41"/>
      <c r="O1047458" s="42" t="s">
        <v>612</v>
      </c>
      <c r="P1047458" s="42" t="s">
        <v>612</v>
      </c>
      <c r="Q1047458" s="13" t="s">
        <v>660</v>
      </c>
      <c r="R1047458" s="43"/>
      <c r="S1047458" s="43"/>
      <c r="T1047458" s="43"/>
      <c r="U1047458" s="43"/>
      <c r="V1047458" s="13"/>
      <c r="W1047458" s="42" t="s">
        <v>660</v>
      </c>
      <c r="X1047458" s="42" t="s">
        <v>660</v>
      </c>
    </row>
    <row r="1047459" spans="1:24" s="44" customFormat="1">
      <c r="A1047459" s="13" t="s">
        <v>611</v>
      </c>
      <c r="B1047459" s="41"/>
      <c r="C1047459" s="41"/>
      <c r="D1047459" s="41"/>
      <c r="E1047459" s="41"/>
      <c r="F1047459" s="41"/>
      <c r="G1047459" s="42" t="s">
        <v>611</v>
      </c>
      <c r="H1047459" s="42" t="s">
        <v>611</v>
      </c>
      <c r="I1047459" s="13" t="s">
        <v>612</v>
      </c>
      <c r="J1047459" s="41"/>
      <c r="K1047459" s="41"/>
      <c r="L1047459" s="41"/>
      <c r="M1047459" s="41"/>
      <c r="N1047459" s="41"/>
      <c r="O1047459" s="42" t="s">
        <v>612</v>
      </c>
      <c r="P1047459" s="42" t="s">
        <v>612</v>
      </c>
      <c r="Q1047459" s="13" t="s">
        <v>660</v>
      </c>
      <c r="R1047459" s="43"/>
      <c r="S1047459" s="43"/>
      <c r="T1047459" s="43"/>
      <c r="U1047459" s="43"/>
      <c r="V1047459" s="13"/>
      <c r="W1047459" s="42" t="s">
        <v>660</v>
      </c>
      <c r="X1047459" s="42" t="s">
        <v>660</v>
      </c>
    </row>
    <row r="1047460" spans="1:24" s="44" customFormat="1">
      <c r="A1047460" s="13" t="s">
        <v>611</v>
      </c>
      <c r="B1047460" s="41"/>
      <c r="C1047460" s="41"/>
      <c r="D1047460" s="41"/>
      <c r="E1047460" s="41"/>
      <c r="F1047460" s="41"/>
      <c r="G1047460" s="42" t="s">
        <v>611</v>
      </c>
      <c r="H1047460" s="42" t="s">
        <v>611</v>
      </c>
      <c r="I1047460" s="13" t="s">
        <v>612</v>
      </c>
      <c r="J1047460" s="41"/>
      <c r="K1047460" s="41"/>
      <c r="L1047460" s="41"/>
      <c r="M1047460" s="41"/>
      <c r="N1047460" s="41"/>
      <c r="O1047460" s="42" t="s">
        <v>612</v>
      </c>
      <c r="P1047460" s="42" t="s">
        <v>612</v>
      </c>
      <c r="Q1047460" s="13" t="s">
        <v>660</v>
      </c>
      <c r="R1047460" s="43"/>
      <c r="S1047460" s="43"/>
      <c r="T1047460" s="43"/>
      <c r="U1047460" s="43"/>
      <c r="V1047460" s="13"/>
      <c r="W1047460" s="42" t="s">
        <v>660</v>
      </c>
      <c r="X1047460" s="42" t="s">
        <v>660</v>
      </c>
    </row>
    <row r="1047461" spans="1:24" s="44" customFormat="1">
      <c r="A1047461" s="13" t="s">
        <v>611</v>
      </c>
      <c r="B1047461" s="41"/>
      <c r="C1047461" s="41"/>
      <c r="D1047461" s="41"/>
      <c r="E1047461" s="41"/>
      <c r="F1047461" s="41"/>
      <c r="G1047461" s="42" t="s">
        <v>611</v>
      </c>
      <c r="H1047461" s="42" t="s">
        <v>611</v>
      </c>
      <c r="I1047461" s="13" t="s">
        <v>612</v>
      </c>
      <c r="J1047461" s="41"/>
      <c r="K1047461" s="41"/>
      <c r="L1047461" s="41"/>
      <c r="M1047461" s="41"/>
      <c r="N1047461" s="41"/>
      <c r="O1047461" s="42" t="s">
        <v>612</v>
      </c>
      <c r="P1047461" s="42" t="s">
        <v>612</v>
      </c>
      <c r="Q1047461" s="13" t="s">
        <v>660</v>
      </c>
      <c r="R1047461" s="43"/>
      <c r="S1047461" s="43"/>
      <c r="T1047461" s="43"/>
      <c r="U1047461" s="43"/>
      <c r="V1047461" s="13"/>
      <c r="W1047461" s="42" t="s">
        <v>660</v>
      </c>
      <c r="X1047461" s="42" t="s">
        <v>660</v>
      </c>
    </row>
    <row r="1047462" spans="1:24" s="44" customFormat="1">
      <c r="A1047462" s="13" t="s">
        <v>611</v>
      </c>
      <c r="B1047462" s="41"/>
      <c r="C1047462" s="41"/>
      <c r="D1047462" s="41"/>
      <c r="E1047462" s="41"/>
      <c r="F1047462" s="41"/>
      <c r="G1047462" s="42" t="s">
        <v>611</v>
      </c>
      <c r="H1047462" s="42" t="s">
        <v>611</v>
      </c>
      <c r="I1047462" s="13" t="s">
        <v>612</v>
      </c>
      <c r="J1047462" s="41"/>
      <c r="K1047462" s="41"/>
      <c r="L1047462" s="41"/>
      <c r="M1047462" s="41"/>
      <c r="N1047462" s="41"/>
      <c r="O1047462" s="42" t="s">
        <v>612</v>
      </c>
      <c r="P1047462" s="42" t="s">
        <v>612</v>
      </c>
      <c r="Q1047462" s="13" t="s">
        <v>660</v>
      </c>
      <c r="R1047462" s="43"/>
      <c r="S1047462" s="43"/>
      <c r="T1047462" s="43"/>
      <c r="U1047462" s="43"/>
      <c r="V1047462" s="13"/>
      <c r="W1047462" s="42" t="s">
        <v>660</v>
      </c>
      <c r="X1047462" s="42" t="s">
        <v>660</v>
      </c>
    </row>
    <row r="1047463" spans="1:24" s="44" customFormat="1">
      <c r="A1047463" s="13" t="s">
        <v>611</v>
      </c>
      <c r="B1047463" s="41"/>
      <c r="C1047463" s="41"/>
      <c r="D1047463" s="41"/>
      <c r="E1047463" s="41"/>
      <c r="F1047463" s="41"/>
      <c r="G1047463" s="42" t="s">
        <v>611</v>
      </c>
      <c r="H1047463" s="42" t="s">
        <v>611</v>
      </c>
      <c r="I1047463" s="13" t="s">
        <v>612</v>
      </c>
      <c r="J1047463" s="41"/>
      <c r="K1047463" s="41"/>
      <c r="L1047463" s="41"/>
      <c r="M1047463" s="41"/>
      <c r="N1047463" s="41"/>
      <c r="O1047463" s="42" t="s">
        <v>612</v>
      </c>
      <c r="P1047463" s="42" t="s">
        <v>612</v>
      </c>
      <c r="Q1047463" s="13" t="s">
        <v>660</v>
      </c>
      <c r="R1047463" s="43"/>
      <c r="S1047463" s="43"/>
      <c r="T1047463" s="43"/>
      <c r="U1047463" s="43"/>
      <c r="V1047463" s="13"/>
      <c r="W1047463" s="42" t="s">
        <v>660</v>
      </c>
      <c r="X1047463" s="42" t="s">
        <v>660</v>
      </c>
    </row>
    <row r="1047464" spans="1:24" s="44" customFormat="1">
      <c r="A1047464" s="13" t="s">
        <v>611</v>
      </c>
      <c r="B1047464" s="41"/>
      <c r="C1047464" s="41"/>
      <c r="D1047464" s="41"/>
      <c r="E1047464" s="41"/>
      <c r="F1047464" s="41"/>
      <c r="G1047464" s="42" t="s">
        <v>611</v>
      </c>
      <c r="H1047464" s="42" t="s">
        <v>611</v>
      </c>
      <c r="I1047464" s="13" t="s">
        <v>612</v>
      </c>
      <c r="J1047464" s="41"/>
      <c r="K1047464" s="41"/>
      <c r="L1047464" s="41"/>
      <c r="M1047464" s="41"/>
      <c r="N1047464" s="41"/>
      <c r="O1047464" s="42" t="s">
        <v>612</v>
      </c>
      <c r="P1047464" s="42" t="s">
        <v>612</v>
      </c>
      <c r="Q1047464" s="13" t="s">
        <v>660</v>
      </c>
      <c r="R1047464" s="43"/>
      <c r="S1047464" s="43"/>
      <c r="T1047464" s="43"/>
      <c r="U1047464" s="43"/>
      <c r="V1047464" s="13"/>
      <c r="W1047464" s="42" t="s">
        <v>660</v>
      </c>
      <c r="X1047464" s="42" t="s">
        <v>660</v>
      </c>
    </row>
    <row r="1047465" spans="1:24" s="44" customFormat="1">
      <c r="A1047465" s="13" t="s">
        <v>611</v>
      </c>
      <c r="B1047465" s="41"/>
      <c r="C1047465" s="41"/>
      <c r="D1047465" s="41"/>
      <c r="E1047465" s="41"/>
      <c r="F1047465" s="41"/>
      <c r="G1047465" s="42" t="s">
        <v>611</v>
      </c>
      <c r="H1047465" s="42" t="s">
        <v>611</v>
      </c>
      <c r="I1047465" s="13" t="s">
        <v>612</v>
      </c>
      <c r="J1047465" s="41"/>
      <c r="K1047465" s="41"/>
      <c r="L1047465" s="41"/>
      <c r="M1047465" s="41"/>
      <c r="N1047465" s="41"/>
      <c r="O1047465" s="42" t="s">
        <v>612</v>
      </c>
      <c r="P1047465" s="42" t="s">
        <v>612</v>
      </c>
      <c r="Q1047465" s="13" t="s">
        <v>660</v>
      </c>
      <c r="R1047465" s="43"/>
      <c r="S1047465" s="43"/>
      <c r="T1047465" s="43"/>
      <c r="U1047465" s="43"/>
      <c r="V1047465" s="13"/>
      <c r="W1047465" s="42" t="s">
        <v>660</v>
      </c>
      <c r="X1047465" s="42" t="s">
        <v>660</v>
      </c>
    </row>
    <row r="1047466" spans="1:24" s="44" customFormat="1">
      <c r="A1047466" s="13" t="s">
        <v>611</v>
      </c>
      <c r="B1047466" s="41"/>
      <c r="C1047466" s="41"/>
      <c r="D1047466" s="41"/>
      <c r="E1047466" s="41"/>
      <c r="F1047466" s="41"/>
      <c r="G1047466" s="42" t="s">
        <v>611</v>
      </c>
      <c r="H1047466" s="42" t="s">
        <v>611</v>
      </c>
      <c r="I1047466" s="13" t="s">
        <v>612</v>
      </c>
      <c r="J1047466" s="41"/>
      <c r="K1047466" s="41"/>
      <c r="L1047466" s="41"/>
      <c r="M1047466" s="41"/>
      <c r="N1047466" s="41"/>
      <c r="O1047466" s="42" t="s">
        <v>612</v>
      </c>
      <c r="P1047466" s="42" t="s">
        <v>612</v>
      </c>
      <c r="Q1047466" s="13" t="s">
        <v>660</v>
      </c>
      <c r="R1047466" s="43"/>
      <c r="S1047466" s="43"/>
      <c r="T1047466" s="43"/>
      <c r="U1047466" s="43"/>
      <c r="V1047466" s="13"/>
      <c r="W1047466" s="42" t="s">
        <v>660</v>
      </c>
      <c r="X1047466" s="42" t="s">
        <v>660</v>
      </c>
    </row>
    <row r="1047467" spans="1:24" s="44" customFormat="1">
      <c r="A1047467" s="13" t="s">
        <v>611</v>
      </c>
      <c r="B1047467" s="41"/>
      <c r="C1047467" s="41"/>
      <c r="D1047467" s="41"/>
      <c r="E1047467" s="41"/>
      <c r="F1047467" s="41"/>
      <c r="G1047467" s="42" t="s">
        <v>611</v>
      </c>
      <c r="H1047467" s="42" t="s">
        <v>611</v>
      </c>
      <c r="I1047467" s="13" t="s">
        <v>612</v>
      </c>
      <c r="J1047467" s="41"/>
      <c r="K1047467" s="41"/>
      <c r="L1047467" s="41"/>
      <c r="M1047467" s="41"/>
      <c r="N1047467" s="41"/>
      <c r="O1047467" s="42" t="s">
        <v>612</v>
      </c>
      <c r="P1047467" s="42" t="s">
        <v>612</v>
      </c>
      <c r="Q1047467" s="13" t="s">
        <v>660</v>
      </c>
      <c r="R1047467" s="43"/>
      <c r="S1047467" s="43"/>
      <c r="T1047467" s="43"/>
      <c r="U1047467" s="43"/>
      <c r="V1047467" s="13"/>
      <c r="W1047467" s="42" t="s">
        <v>660</v>
      </c>
      <c r="X1047467" s="42" t="s">
        <v>660</v>
      </c>
    </row>
    <row r="1047468" spans="1:24" s="44" customFormat="1">
      <c r="A1047468" s="13" t="s">
        <v>611</v>
      </c>
      <c r="B1047468" s="41"/>
      <c r="C1047468" s="41"/>
      <c r="D1047468" s="41"/>
      <c r="E1047468" s="41"/>
      <c r="F1047468" s="41"/>
      <c r="G1047468" s="42" t="s">
        <v>611</v>
      </c>
      <c r="H1047468" s="42" t="s">
        <v>611</v>
      </c>
      <c r="I1047468" s="13" t="s">
        <v>612</v>
      </c>
      <c r="J1047468" s="41"/>
      <c r="K1047468" s="41"/>
      <c r="L1047468" s="41"/>
      <c r="M1047468" s="41"/>
      <c r="N1047468" s="41"/>
      <c r="O1047468" s="42" t="s">
        <v>612</v>
      </c>
      <c r="P1047468" s="42" t="s">
        <v>612</v>
      </c>
      <c r="Q1047468" s="13" t="s">
        <v>660</v>
      </c>
      <c r="R1047468" s="43"/>
      <c r="S1047468" s="43"/>
      <c r="T1047468" s="43"/>
      <c r="U1047468" s="43"/>
      <c r="V1047468" s="13"/>
      <c r="W1047468" s="42" t="s">
        <v>660</v>
      </c>
      <c r="X1047468" s="42" t="s">
        <v>660</v>
      </c>
    </row>
    <row r="1047469" spans="1:24" s="44" customFormat="1">
      <c r="A1047469" s="13" t="s">
        <v>611</v>
      </c>
      <c r="B1047469" s="41"/>
      <c r="C1047469" s="41"/>
      <c r="D1047469" s="41"/>
      <c r="E1047469" s="41"/>
      <c r="F1047469" s="41"/>
      <c r="G1047469" s="42" t="s">
        <v>611</v>
      </c>
      <c r="H1047469" s="42" t="s">
        <v>611</v>
      </c>
      <c r="I1047469" s="13" t="s">
        <v>612</v>
      </c>
      <c r="J1047469" s="41"/>
      <c r="K1047469" s="41"/>
      <c r="L1047469" s="41"/>
      <c r="M1047469" s="41"/>
      <c r="N1047469" s="41"/>
      <c r="O1047469" s="42" t="s">
        <v>612</v>
      </c>
      <c r="P1047469" s="42" t="s">
        <v>612</v>
      </c>
      <c r="Q1047469" s="13" t="s">
        <v>660</v>
      </c>
      <c r="R1047469" s="43"/>
      <c r="S1047469" s="43"/>
      <c r="T1047469" s="43"/>
      <c r="U1047469" s="43"/>
      <c r="V1047469" s="13"/>
      <c r="W1047469" s="42" t="s">
        <v>660</v>
      </c>
      <c r="X1047469" s="42" t="s">
        <v>660</v>
      </c>
    </row>
    <row r="1047470" spans="1:24" s="44" customFormat="1">
      <c r="A1047470" s="13" t="s">
        <v>611</v>
      </c>
      <c r="B1047470" s="41"/>
      <c r="C1047470" s="41"/>
      <c r="D1047470" s="41"/>
      <c r="E1047470" s="41"/>
      <c r="F1047470" s="41"/>
      <c r="G1047470" s="42" t="s">
        <v>611</v>
      </c>
      <c r="H1047470" s="42" t="s">
        <v>611</v>
      </c>
      <c r="I1047470" s="13" t="s">
        <v>612</v>
      </c>
      <c r="J1047470" s="41"/>
      <c r="K1047470" s="41"/>
      <c r="L1047470" s="41"/>
      <c r="M1047470" s="41"/>
      <c r="N1047470" s="41"/>
      <c r="O1047470" s="42" t="s">
        <v>612</v>
      </c>
      <c r="P1047470" s="42" t="s">
        <v>612</v>
      </c>
      <c r="Q1047470" s="13" t="s">
        <v>660</v>
      </c>
      <c r="R1047470" s="43"/>
      <c r="S1047470" s="43"/>
      <c r="T1047470" s="43"/>
      <c r="U1047470" s="43"/>
      <c r="V1047470" s="13"/>
      <c r="W1047470" s="42" t="s">
        <v>660</v>
      </c>
      <c r="X1047470" s="42" t="s">
        <v>660</v>
      </c>
    </row>
    <row r="1047471" spans="1:24" s="44" customFormat="1">
      <c r="A1047471" s="13" t="s">
        <v>611</v>
      </c>
      <c r="B1047471" s="41"/>
      <c r="C1047471" s="41"/>
      <c r="D1047471" s="41"/>
      <c r="E1047471" s="41"/>
      <c r="F1047471" s="41"/>
      <c r="G1047471" s="42" t="s">
        <v>611</v>
      </c>
      <c r="H1047471" s="42" t="s">
        <v>611</v>
      </c>
      <c r="I1047471" s="13" t="s">
        <v>612</v>
      </c>
      <c r="J1047471" s="41"/>
      <c r="K1047471" s="41"/>
      <c r="L1047471" s="41"/>
      <c r="M1047471" s="41"/>
      <c r="N1047471" s="41"/>
      <c r="O1047471" s="42" t="s">
        <v>612</v>
      </c>
      <c r="P1047471" s="42" t="s">
        <v>612</v>
      </c>
      <c r="Q1047471" s="13" t="s">
        <v>660</v>
      </c>
      <c r="R1047471" s="43"/>
      <c r="S1047471" s="43"/>
      <c r="T1047471" s="43"/>
      <c r="U1047471" s="43"/>
      <c r="V1047471" s="13"/>
      <c r="W1047471" s="42" t="s">
        <v>660</v>
      </c>
      <c r="X1047471" s="42" t="s">
        <v>660</v>
      </c>
    </row>
    <row r="1047472" spans="1:24" s="44" customFormat="1">
      <c r="A1047472" s="13" t="s">
        <v>611</v>
      </c>
      <c r="B1047472" s="41"/>
      <c r="C1047472" s="41"/>
      <c r="D1047472" s="41"/>
      <c r="E1047472" s="41"/>
      <c r="F1047472" s="41"/>
      <c r="G1047472" s="42" t="s">
        <v>611</v>
      </c>
      <c r="H1047472" s="42" t="s">
        <v>611</v>
      </c>
      <c r="I1047472" s="13" t="s">
        <v>612</v>
      </c>
      <c r="J1047472" s="41"/>
      <c r="K1047472" s="41"/>
      <c r="L1047472" s="41"/>
      <c r="M1047472" s="41"/>
      <c r="N1047472" s="41"/>
      <c r="O1047472" s="42" t="s">
        <v>612</v>
      </c>
      <c r="P1047472" s="42" t="s">
        <v>612</v>
      </c>
      <c r="Q1047472" s="13" t="s">
        <v>660</v>
      </c>
      <c r="R1047472" s="43"/>
      <c r="S1047472" s="43"/>
      <c r="T1047472" s="43"/>
      <c r="U1047472" s="43"/>
      <c r="V1047472" s="13"/>
      <c r="W1047472" s="42" t="s">
        <v>660</v>
      </c>
      <c r="X1047472" s="42" t="s">
        <v>660</v>
      </c>
    </row>
    <row r="1047473" spans="1:24" s="44" customFormat="1">
      <c r="A1047473" s="13" t="s">
        <v>611</v>
      </c>
      <c r="B1047473" s="41"/>
      <c r="C1047473" s="41"/>
      <c r="D1047473" s="41"/>
      <c r="E1047473" s="41"/>
      <c r="F1047473" s="41"/>
      <c r="G1047473" s="42" t="s">
        <v>611</v>
      </c>
      <c r="H1047473" s="42" t="s">
        <v>611</v>
      </c>
      <c r="I1047473" s="13" t="s">
        <v>612</v>
      </c>
      <c r="J1047473" s="41"/>
      <c r="K1047473" s="41"/>
      <c r="L1047473" s="41"/>
      <c r="M1047473" s="41"/>
      <c r="N1047473" s="41"/>
      <c r="O1047473" s="42" t="s">
        <v>612</v>
      </c>
      <c r="P1047473" s="42" t="s">
        <v>612</v>
      </c>
      <c r="Q1047473" s="13" t="s">
        <v>661</v>
      </c>
      <c r="R1047473" s="43"/>
      <c r="S1047473" s="43"/>
      <c r="T1047473" s="43"/>
      <c r="U1047473" s="43"/>
      <c r="V1047473" s="13"/>
      <c r="W1047473" s="42" t="s">
        <v>661</v>
      </c>
      <c r="X1047473" s="42" t="s">
        <v>661</v>
      </c>
    </row>
    <row r="1047474" spans="1:24" s="44" customFormat="1">
      <c r="A1047474" s="13" t="s">
        <v>611</v>
      </c>
      <c r="B1047474" s="41"/>
      <c r="C1047474" s="41"/>
      <c r="D1047474" s="41"/>
      <c r="E1047474" s="41"/>
      <c r="F1047474" s="41"/>
      <c r="G1047474" s="42" t="s">
        <v>611</v>
      </c>
      <c r="H1047474" s="42" t="s">
        <v>611</v>
      </c>
      <c r="I1047474" s="13" t="s">
        <v>612</v>
      </c>
      <c r="J1047474" s="41"/>
      <c r="K1047474" s="41"/>
      <c r="L1047474" s="41"/>
      <c r="M1047474" s="41"/>
      <c r="N1047474" s="41"/>
      <c r="O1047474" s="42" t="s">
        <v>612</v>
      </c>
      <c r="P1047474" s="42" t="s">
        <v>612</v>
      </c>
      <c r="Q1047474" s="13" t="s">
        <v>661</v>
      </c>
      <c r="R1047474" s="43"/>
      <c r="S1047474" s="43"/>
      <c r="T1047474" s="43"/>
      <c r="U1047474" s="43"/>
      <c r="V1047474" s="13"/>
      <c r="W1047474" s="42" t="s">
        <v>661</v>
      </c>
      <c r="X1047474" s="42" t="s">
        <v>661</v>
      </c>
    </row>
    <row r="1047475" spans="1:24" s="44" customFormat="1">
      <c r="A1047475" s="13" t="s">
        <v>611</v>
      </c>
      <c r="B1047475" s="41"/>
      <c r="C1047475" s="41"/>
      <c r="D1047475" s="41"/>
      <c r="E1047475" s="41"/>
      <c r="F1047475" s="41"/>
      <c r="G1047475" s="42" t="s">
        <v>611</v>
      </c>
      <c r="H1047475" s="42" t="s">
        <v>611</v>
      </c>
      <c r="I1047475" s="13" t="s">
        <v>612</v>
      </c>
      <c r="J1047475" s="41"/>
      <c r="K1047475" s="41"/>
      <c r="L1047475" s="41"/>
      <c r="M1047475" s="41"/>
      <c r="N1047475" s="41"/>
      <c r="O1047475" s="42" t="s">
        <v>612</v>
      </c>
      <c r="P1047475" s="42" t="s">
        <v>612</v>
      </c>
      <c r="Q1047475" s="13" t="s">
        <v>661</v>
      </c>
      <c r="R1047475" s="43"/>
      <c r="S1047475" s="43"/>
      <c r="T1047475" s="43"/>
      <c r="U1047475" s="43"/>
      <c r="V1047475" s="13"/>
      <c r="W1047475" s="42" t="s">
        <v>661</v>
      </c>
      <c r="X1047475" s="42" t="s">
        <v>661</v>
      </c>
    </row>
    <row r="1047476" spans="1:24" s="44" customFormat="1">
      <c r="A1047476" s="13" t="s">
        <v>611</v>
      </c>
      <c r="B1047476" s="41"/>
      <c r="C1047476" s="41"/>
      <c r="D1047476" s="41"/>
      <c r="E1047476" s="41"/>
      <c r="F1047476" s="41"/>
      <c r="G1047476" s="42" t="s">
        <v>611</v>
      </c>
      <c r="H1047476" s="42" t="s">
        <v>611</v>
      </c>
      <c r="I1047476" s="13" t="s">
        <v>612</v>
      </c>
      <c r="J1047476" s="41"/>
      <c r="K1047476" s="41"/>
      <c r="L1047476" s="41"/>
      <c r="M1047476" s="41"/>
      <c r="N1047476" s="41"/>
      <c r="O1047476" s="42" t="s">
        <v>612</v>
      </c>
      <c r="P1047476" s="42" t="s">
        <v>612</v>
      </c>
      <c r="Q1047476" s="13" t="s">
        <v>661</v>
      </c>
      <c r="R1047476" s="43"/>
      <c r="S1047476" s="43"/>
      <c r="T1047476" s="43"/>
      <c r="U1047476" s="43"/>
      <c r="V1047476" s="13"/>
      <c r="W1047476" s="42" t="s">
        <v>661</v>
      </c>
      <c r="X1047476" s="42" t="s">
        <v>661</v>
      </c>
    </row>
    <row r="1047477" spans="1:24" s="44" customFormat="1">
      <c r="A1047477" s="13" t="s">
        <v>611</v>
      </c>
      <c r="B1047477" s="41"/>
      <c r="C1047477" s="41"/>
      <c r="D1047477" s="41"/>
      <c r="E1047477" s="41"/>
      <c r="F1047477" s="41"/>
      <c r="G1047477" s="42" t="s">
        <v>611</v>
      </c>
      <c r="H1047477" s="42" t="s">
        <v>611</v>
      </c>
      <c r="I1047477" s="13" t="s">
        <v>612</v>
      </c>
      <c r="J1047477" s="41"/>
      <c r="K1047477" s="41"/>
      <c r="L1047477" s="41"/>
      <c r="M1047477" s="41"/>
      <c r="N1047477" s="41"/>
      <c r="O1047477" s="42" t="s">
        <v>612</v>
      </c>
      <c r="P1047477" s="42" t="s">
        <v>612</v>
      </c>
      <c r="Q1047477" s="13" t="s">
        <v>662</v>
      </c>
      <c r="R1047477" s="43"/>
      <c r="S1047477" s="43"/>
      <c r="T1047477" s="43"/>
      <c r="U1047477" s="43"/>
      <c r="V1047477" s="13"/>
      <c r="W1047477" s="42" t="s">
        <v>662</v>
      </c>
      <c r="X1047477" s="42" t="s">
        <v>662</v>
      </c>
    </row>
    <row r="1047478" spans="1:24" s="44" customFormat="1">
      <c r="A1047478" s="13" t="s">
        <v>611</v>
      </c>
      <c r="B1047478" s="41"/>
      <c r="C1047478" s="41"/>
      <c r="D1047478" s="41"/>
      <c r="E1047478" s="41"/>
      <c r="F1047478" s="41"/>
      <c r="G1047478" s="42" t="s">
        <v>611</v>
      </c>
      <c r="H1047478" s="42" t="s">
        <v>611</v>
      </c>
      <c r="I1047478" s="13" t="s">
        <v>612</v>
      </c>
      <c r="J1047478" s="41"/>
      <c r="K1047478" s="41"/>
      <c r="L1047478" s="41"/>
      <c r="M1047478" s="41"/>
      <c r="N1047478" s="41"/>
      <c r="O1047478" s="42" t="s">
        <v>612</v>
      </c>
      <c r="P1047478" s="42" t="s">
        <v>612</v>
      </c>
      <c r="Q1047478" s="13" t="s">
        <v>663</v>
      </c>
      <c r="R1047478" s="43"/>
      <c r="S1047478" s="43"/>
      <c r="T1047478" s="43"/>
      <c r="U1047478" s="43"/>
      <c r="V1047478" s="13"/>
      <c r="W1047478" s="42" t="s">
        <v>663</v>
      </c>
      <c r="X1047478" s="42" t="s">
        <v>663</v>
      </c>
    </row>
    <row r="1047479" spans="1:24" s="44" customFormat="1">
      <c r="A1047479" s="13" t="s">
        <v>611</v>
      </c>
      <c r="B1047479" s="41"/>
      <c r="C1047479" s="41"/>
      <c r="D1047479" s="41"/>
      <c r="E1047479" s="41"/>
      <c r="F1047479" s="41"/>
      <c r="G1047479" s="42" t="s">
        <v>611</v>
      </c>
      <c r="H1047479" s="42" t="s">
        <v>611</v>
      </c>
      <c r="I1047479" s="13" t="s">
        <v>612</v>
      </c>
      <c r="J1047479" s="41"/>
      <c r="K1047479" s="41"/>
      <c r="L1047479" s="41"/>
      <c r="M1047479" s="41"/>
      <c r="N1047479" s="41"/>
      <c r="O1047479" s="42" t="s">
        <v>612</v>
      </c>
      <c r="P1047479" s="42" t="s">
        <v>612</v>
      </c>
      <c r="Q1047479" s="13" t="s">
        <v>664</v>
      </c>
      <c r="R1047479" s="43"/>
      <c r="S1047479" s="43"/>
      <c r="T1047479" s="43"/>
      <c r="U1047479" s="43"/>
      <c r="V1047479" s="13"/>
      <c r="W1047479" s="42" t="s">
        <v>664</v>
      </c>
      <c r="X1047479" s="42" t="s">
        <v>664</v>
      </c>
    </row>
    <row r="1047480" spans="1:24" s="44" customFormat="1">
      <c r="A1047480" s="13" t="s">
        <v>611</v>
      </c>
      <c r="B1047480" s="41"/>
      <c r="C1047480" s="41"/>
      <c r="D1047480" s="41"/>
      <c r="E1047480" s="41"/>
      <c r="F1047480" s="41"/>
      <c r="G1047480" s="42" t="s">
        <v>611</v>
      </c>
      <c r="H1047480" s="42" t="s">
        <v>611</v>
      </c>
      <c r="I1047480" s="13" t="s">
        <v>612</v>
      </c>
      <c r="J1047480" s="41"/>
      <c r="K1047480" s="41"/>
      <c r="L1047480" s="41"/>
      <c r="M1047480" s="41"/>
      <c r="N1047480" s="41"/>
      <c r="O1047480" s="42" t="s">
        <v>612</v>
      </c>
      <c r="P1047480" s="42" t="s">
        <v>612</v>
      </c>
      <c r="Q1047480" s="13" t="s">
        <v>665</v>
      </c>
      <c r="R1047480" s="43"/>
      <c r="S1047480" s="43"/>
      <c r="T1047480" s="43"/>
      <c r="U1047480" s="43"/>
      <c r="V1047480" s="13"/>
      <c r="W1047480" s="42" t="s">
        <v>665</v>
      </c>
      <c r="X1047480" s="42" t="s">
        <v>665</v>
      </c>
    </row>
    <row r="1047481" spans="1:24" s="44" customFormat="1">
      <c r="A1047481" s="13" t="s">
        <v>611</v>
      </c>
      <c r="B1047481" s="41"/>
      <c r="C1047481" s="41"/>
      <c r="D1047481" s="41"/>
      <c r="E1047481" s="41"/>
      <c r="F1047481" s="41"/>
      <c r="G1047481" s="42" t="s">
        <v>611</v>
      </c>
      <c r="H1047481" s="42" t="s">
        <v>611</v>
      </c>
      <c r="I1047481" s="13" t="s">
        <v>612</v>
      </c>
      <c r="J1047481" s="41"/>
      <c r="K1047481" s="41"/>
      <c r="L1047481" s="41"/>
      <c r="M1047481" s="41"/>
      <c r="N1047481" s="41"/>
      <c r="O1047481" s="42" t="s">
        <v>612</v>
      </c>
      <c r="P1047481" s="42" t="s">
        <v>612</v>
      </c>
      <c r="Q1047481" s="13" t="s">
        <v>666</v>
      </c>
      <c r="R1047481" s="43"/>
      <c r="S1047481" s="43"/>
      <c r="T1047481" s="43"/>
      <c r="U1047481" s="43"/>
      <c r="V1047481" s="13"/>
      <c r="W1047481" s="42" t="s">
        <v>666</v>
      </c>
      <c r="X1047481" s="42" t="s">
        <v>666</v>
      </c>
    </row>
    <row r="1047482" spans="1:24" s="44" customFormat="1">
      <c r="A1047482" s="13" t="s">
        <v>611</v>
      </c>
      <c r="B1047482" s="41"/>
      <c r="C1047482" s="41"/>
      <c r="D1047482" s="41"/>
      <c r="E1047482" s="41"/>
      <c r="F1047482" s="41"/>
      <c r="G1047482" s="42" t="s">
        <v>611</v>
      </c>
      <c r="H1047482" s="42" t="s">
        <v>611</v>
      </c>
      <c r="I1047482" s="13" t="s">
        <v>612</v>
      </c>
      <c r="J1047482" s="41"/>
      <c r="K1047482" s="41"/>
      <c r="L1047482" s="41"/>
      <c r="M1047482" s="41"/>
      <c r="N1047482" s="41"/>
      <c r="O1047482" s="42" t="s">
        <v>612</v>
      </c>
      <c r="P1047482" s="42" t="s">
        <v>612</v>
      </c>
      <c r="Q1047482" s="13" t="s">
        <v>667</v>
      </c>
      <c r="R1047482" s="43"/>
      <c r="S1047482" s="43"/>
      <c r="T1047482" s="43"/>
      <c r="U1047482" s="43"/>
      <c r="V1047482" s="13"/>
      <c r="W1047482" s="42" t="s">
        <v>667</v>
      </c>
      <c r="X1047482" s="42" t="s">
        <v>667</v>
      </c>
    </row>
    <row r="1047483" spans="1:24" s="44" customFormat="1">
      <c r="A1047483" s="13" t="s">
        <v>611</v>
      </c>
      <c r="B1047483" s="41"/>
      <c r="C1047483" s="41"/>
      <c r="D1047483" s="41"/>
      <c r="E1047483" s="41"/>
      <c r="F1047483" s="41"/>
      <c r="G1047483" s="42" t="s">
        <v>611</v>
      </c>
      <c r="H1047483" s="42" t="s">
        <v>611</v>
      </c>
      <c r="I1047483" s="13" t="s">
        <v>612</v>
      </c>
      <c r="J1047483" s="41"/>
      <c r="K1047483" s="41"/>
      <c r="L1047483" s="41"/>
      <c r="M1047483" s="41"/>
      <c r="N1047483" s="41"/>
      <c r="O1047483" s="42" t="s">
        <v>612</v>
      </c>
      <c r="P1047483" s="42" t="s">
        <v>612</v>
      </c>
      <c r="Q1047483" s="13" t="s">
        <v>667</v>
      </c>
      <c r="R1047483" s="43"/>
      <c r="S1047483" s="43"/>
      <c r="T1047483" s="43"/>
      <c r="U1047483" s="43"/>
      <c r="V1047483" s="13"/>
      <c r="W1047483" s="42" t="s">
        <v>667</v>
      </c>
      <c r="X1047483" s="42" t="s">
        <v>667</v>
      </c>
    </row>
    <row r="1047484" spans="1:24" s="44" customFormat="1">
      <c r="A1047484" s="13" t="s">
        <v>611</v>
      </c>
      <c r="B1047484" s="41"/>
      <c r="C1047484" s="41"/>
      <c r="D1047484" s="41"/>
      <c r="E1047484" s="41"/>
      <c r="F1047484" s="41"/>
      <c r="G1047484" s="42" t="s">
        <v>611</v>
      </c>
      <c r="H1047484" s="42" t="s">
        <v>611</v>
      </c>
      <c r="I1047484" s="13" t="s">
        <v>612</v>
      </c>
      <c r="J1047484" s="41"/>
      <c r="K1047484" s="41"/>
      <c r="L1047484" s="41"/>
      <c r="M1047484" s="41"/>
      <c r="N1047484" s="41"/>
      <c r="O1047484" s="42" t="s">
        <v>612</v>
      </c>
      <c r="P1047484" s="42" t="s">
        <v>612</v>
      </c>
      <c r="Q1047484" s="13" t="s">
        <v>667</v>
      </c>
      <c r="R1047484" s="43"/>
      <c r="S1047484" s="43"/>
      <c r="T1047484" s="43"/>
      <c r="U1047484" s="43"/>
      <c r="V1047484" s="13"/>
      <c r="W1047484" s="42" t="s">
        <v>667</v>
      </c>
      <c r="X1047484" s="42" t="s">
        <v>667</v>
      </c>
    </row>
    <row r="1047485" spans="1:24" s="44" customFormat="1">
      <c r="A1047485" s="13" t="s">
        <v>611</v>
      </c>
      <c r="B1047485" s="41"/>
      <c r="C1047485" s="41"/>
      <c r="D1047485" s="41"/>
      <c r="E1047485" s="41"/>
      <c r="F1047485" s="41"/>
      <c r="G1047485" s="42" t="s">
        <v>611</v>
      </c>
      <c r="H1047485" s="42" t="s">
        <v>611</v>
      </c>
      <c r="I1047485" s="13" t="s">
        <v>612</v>
      </c>
      <c r="J1047485" s="41"/>
      <c r="K1047485" s="41"/>
      <c r="L1047485" s="41"/>
      <c r="M1047485" s="41"/>
      <c r="N1047485" s="41"/>
      <c r="O1047485" s="42" t="s">
        <v>612</v>
      </c>
      <c r="P1047485" s="42" t="s">
        <v>612</v>
      </c>
      <c r="Q1047485" s="13" t="s">
        <v>667</v>
      </c>
      <c r="R1047485" s="43"/>
      <c r="S1047485" s="43"/>
      <c r="T1047485" s="43"/>
      <c r="U1047485" s="43"/>
      <c r="V1047485" s="13"/>
      <c r="W1047485" s="42" t="s">
        <v>667</v>
      </c>
      <c r="X1047485" s="42" t="s">
        <v>667</v>
      </c>
    </row>
    <row r="1047486" spans="1:24" s="44" customFormat="1">
      <c r="A1047486" s="13" t="s">
        <v>611</v>
      </c>
      <c r="B1047486" s="41"/>
      <c r="C1047486" s="41"/>
      <c r="D1047486" s="41"/>
      <c r="E1047486" s="41"/>
      <c r="F1047486" s="41"/>
      <c r="G1047486" s="42" t="s">
        <v>611</v>
      </c>
      <c r="H1047486" s="42" t="s">
        <v>611</v>
      </c>
      <c r="I1047486" s="13" t="s">
        <v>612</v>
      </c>
      <c r="J1047486" s="41"/>
      <c r="K1047486" s="41"/>
      <c r="L1047486" s="41"/>
      <c r="M1047486" s="41"/>
      <c r="N1047486" s="41"/>
      <c r="O1047486" s="42" t="s">
        <v>612</v>
      </c>
      <c r="P1047486" s="42" t="s">
        <v>612</v>
      </c>
      <c r="Q1047486" s="13" t="s">
        <v>667</v>
      </c>
      <c r="R1047486" s="43"/>
      <c r="S1047486" s="43"/>
      <c r="T1047486" s="43"/>
      <c r="U1047486" s="43"/>
      <c r="V1047486" s="13"/>
      <c r="W1047486" s="42" t="s">
        <v>667</v>
      </c>
      <c r="X1047486" s="42" t="s">
        <v>667</v>
      </c>
    </row>
    <row r="1047487" spans="1:24" s="44" customFormat="1">
      <c r="A1047487" s="13" t="s">
        <v>611</v>
      </c>
      <c r="B1047487" s="41"/>
      <c r="C1047487" s="41"/>
      <c r="D1047487" s="41"/>
      <c r="E1047487" s="41"/>
      <c r="F1047487" s="41"/>
      <c r="G1047487" s="42" t="s">
        <v>611</v>
      </c>
      <c r="H1047487" s="42" t="s">
        <v>611</v>
      </c>
      <c r="I1047487" s="13" t="s">
        <v>612</v>
      </c>
      <c r="J1047487" s="41"/>
      <c r="K1047487" s="41"/>
      <c r="L1047487" s="41"/>
      <c r="M1047487" s="41"/>
      <c r="N1047487" s="41"/>
      <c r="O1047487" s="42" t="s">
        <v>612</v>
      </c>
      <c r="P1047487" s="42" t="s">
        <v>612</v>
      </c>
      <c r="Q1047487" s="13" t="s">
        <v>667</v>
      </c>
      <c r="R1047487" s="43"/>
      <c r="S1047487" s="43"/>
      <c r="T1047487" s="43"/>
      <c r="U1047487" s="43"/>
      <c r="V1047487" s="13"/>
      <c r="W1047487" s="42" t="s">
        <v>667</v>
      </c>
      <c r="X1047487" s="42" t="s">
        <v>667</v>
      </c>
    </row>
    <row r="1047488" spans="1:24" s="44" customFormat="1">
      <c r="A1047488" s="13" t="s">
        <v>611</v>
      </c>
      <c r="B1047488" s="41"/>
      <c r="C1047488" s="41"/>
      <c r="D1047488" s="41"/>
      <c r="E1047488" s="41"/>
      <c r="F1047488" s="41"/>
      <c r="G1047488" s="42" t="s">
        <v>611</v>
      </c>
      <c r="H1047488" s="42" t="s">
        <v>611</v>
      </c>
      <c r="I1047488" s="13" t="s">
        <v>612</v>
      </c>
      <c r="J1047488" s="41"/>
      <c r="K1047488" s="41"/>
      <c r="L1047488" s="41"/>
      <c r="M1047488" s="41"/>
      <c r="N1047488" s="41"/>
      <c r="O1047488" s="42" t="s">
        <v>612</v>
      </c>
      <c r="P1047488" s="42" t="s">
        <v>612</v>
      </c>
      <c r="Q1047488" s="13" t="s">
        <v>668</v>
      </c>
      <c r="R1047488" s="43"/>
      <c r="S1047488" s="43"/>
      <c r="T1047488" s="43"/>
      <c r="U1047488" s="43"/>
      <c r="V1047488" s="13"/>
      <c r="W1047488" s="42" t="s">
        <v>668</v>
      </c>
      <c r="X1047488" s="42" t="s">
        <v>668</v>
      </c>
    </row>
    <row r="1047489" spans="1:24" s="44" customFormat="1">
      <c r="A1047489" s="13" t="s">
        <v>611</v>
      </c>
      <c r="B1047489" s="41"/>
      <c r="C1047489" s="41"/>
      <c r="D1047489" s="41"/>
      <c r="E1047489" s="41"/>
      <c r="F1047489" s="41"/>
      <c r="G1047489" s="42" t="s">
        <v>611</v>
      </c>
      <c r="H1047489" s="42" t="s">
        <v>611</v>
      </c>
      <c r="I1047489" s="13" t="s">
        <v>612</v>
      </c>
      <c r="J1047489" s="41"/>
      <c r="K1047489" s="41"/>
      <c r="L1047489" s="41"/>
      <c r="M1047489" s="41"/>
      <c r="N1047489" s="41"/>
      <c r="O1047489" s="42" t="s">
        <v>612</v>
      </c>
      <c r="P1047489" s="42" t="s">
        <v>612</v>
      </c>
      <c r="Q1047489" s="13" t="s">
        <v>668</v>
      </c>
      <c r="R1047489" s="43"/>
      <c r="S1047489" s="43"/>
      <c r="T1047489" s="43"/>
      <c r="U1047489" s="43"/>
      <c r="V1047489" s="13"/>
      <c r="W1047489" s="42" t="s">
        <v>668</v>
      </c>
      <c r="X1047489" s="42" t="s">
        <v>668</v>
      </c>
    </row>
    <row r="1047490" spans="1:24" s="44" customFormat="1">
      <c r="A1047490" s="13" t="s">
        <v>611</v>
      </c>
      <c r="B1047490" s="41"/>
      <c r="C1047490" s="41"/>
      <c r="D1047490" s="41"/>
      <c r="E1047490" s="41"/>
      <c r="F1047490" s="41"/>
      <c r="G1047490" s="42" t="s">
        <v>611</v>
      </c>
      <c r="H1047490" s="42" t="s">
        <v>611</v>
      </c>
      <c r="I1047490" s="13" t="s">
        <v>612</v>
      </c>
      <c r="J1047490" s="41"/>
      <c r="K1047490" s="41"/>
      <c r="L1047490" s="41"/>
      <c r="M1047490" s="41"/>
      <c r="N1047490" s="41"/>
      <c r="O1047490" s="42" t="s">
        <v>612</v>
      </c>
      <c r="P1047490" s="42" t="s">
        <v>612</v>
      </c>
      <c r="Q1047490" s="13" t="s">
        <v>669</v>
      </c>
      <c r="R1047490" s="43"/>
      <c r="S1047490" s="43"/>
      <c r="T1047490" s="43"/>
      <c r="U1047490" s="43"/>
      <c r="V1047490" s="13"/>
      <c r="W1047490" s="42" t="s">
        <v>669</v>
      </c>
      <c r="X1047490" s="42" t="s">
        <v>669</v>
      </c>
    </row>
    <row r="1047491" spans="1:24" s="44" customFormat="1">
      <c r="A1047491" s="13" t="s">
        <v>611</v>
      </c>
      <c r="B1047491" s="41"/>
      <c r="C1047491" s="41"/>
      <c r="D1047491" s="41"/>
      <c r="E1047491" s="41"/>
      <c r="F1047491" s="41"/>
      <c r="G1047491" s="42" t="s">
        <v>611</v>
      </c>
      <c r="H1047491" s="42" t="s">
        <v>611</v>
      </c>
      <c r="I1047491" s="13" t="s">
        <v>612</v>
      </c>
      <c r="J1047491" s="41"/>
      <c r="K1047491" s="41"/>
      <c r="L1047491" s="41"/>
      <c r="M1047491" s="41"/>
      <c r="N1047491" s="41"/>
      <c r="O1047491" s="42" t="s">
        <v>612</v>
      </c>
      <c r="P1047491" s="42" t="s">
        <v>612</v>
      </c>
      <c r="Q1047491" s="13" t="s">
        <v>669</v>
      </c>
      <c r="R1047491" s="43"/>
      <c r="S1047491" s="43"/>
      <c r="T1047491" s="43"/>
      <c r="U1047491" s="43"/>
      <c r="V1047491" s="13"/>
      <c r="W1047491" s="42" t="s">
        <v>669</v>
      </c>
      <c r="X1047491" s="42" t="s">
        <v>669</v>
      </c>
    </row>
    <row r="1047492" spans="1:24" s="44" customFormat="1">
      <c r="A1047492" s="13" t="s">
        <v>611</v>
      </c>
      <c r="B1047492" s="41"/>
      <c r="C1047492" s="41"/>
      <c r="D1047492" s="41"/>
      <c r="E1047492" s="41"/>
      <c r="F1047492" s="41"/>
      <c r="G1047492" s="42" t="s">
        <v>611</v>
      </c>
      <c r="H1047492" s="42" t="s">
        <v>611</v>
      </c>
      <c r="I1047492" s="13" t="s">
        <v>612</v>
      </c>
      <c r="J1047492" s="41"/>
      <c r="K1047492" s="41"/>
      <c r="L1047492" s="41"/>
      <c r="M1047492" s="41"/>
      <c r="N1047492" s="41"/>
      <c r="O1047492" s="42" t="s">
        <v>612</v>
      </c>
      <c r="P1047492" s="42" t="s">
        <v>612</v>
      </c>
      <c r="Q1047492" s="13" t="s">
        <v>669</v>
      </c>
      <c r="R1047492" s="43"/>
      <c r="S1047492" s="43"/>
      <c r="T1047492" s="43"/>
      <c r="U1047492" s="43"/>
      <c r="V1047492" s="13"/>
      <c r="W1047492" s="42" t="s">
        <v>669</v>
      </c>
      <c r="X1047492" s="42" t="s">
        <v>669</v>
      </c>
    </row>
    <row r="1047493" spans="1:24" s="44" customFormat="1">
      <c r="A1047493" s="13" t="s">
        <v>611</v>
      </c>
      <c r="B1047493" s="41"/>
      <c r="C1047493" s="41"/>
      <c r="D1047493" s="41"/>
      <c r="E1047493" s="41"/>
      <c r="F1047493" s="41"/>
      <c r="G1047493" s="42" t="s">
        <v>611</v>
      </c>
      <c r="H1047493" s="42" t="s">
        <v>611</v>
      </c>
      <c r="I1047493" s="13" t="s">
        <v>612</v>
      </c>
      <c r="J1047493" s="41"/>
      <c r="K1047493" s="41"/>
      <c r="L1047493" s="41"/>
      <c r="M1047493" s="41"/>
      <c r="N1047493" s="41"/>
      <c r="O1047493" s="42" t="s">
        <v>612</v>
      </c>
      <c r="P1047493" s="42" t="s">
        <v>612</v>
      </c>
      <c r="Q1047493" s="13" t="s">
        <v>669</v>
      </c>
      <c r="R1047493" s="43"/>
      <c r="S1047493" s="43"/>
      <c r="T1047493" s="43"/>
      <c r="U1047493" s="43"/>
      <c r="V1047493" s="13"/>
      <c r="W1047493" s="42" t="s">
        <v>669</v>
      </c>
      <c r="X1047493" s="42" t="s">
        <v>669</v>
      </c>
    </row>
    <row r="1047494" spans="1:24" s="44" customFormat="1">
      <c r="A1047494" s="13" t="s">
        <v>611</v>
      </c>
      <c r="B1047494" s="41"/>
      <c r="C1047494" s="41"/>
      <c r="D1047494" s="41"/>
      <c r="E1047494" s="41"/>
      <c r="F1047494" s="41"/>
      <c r="G1047494" s="42" t="s">
        <v>611</v>
      </c>
      <c r="H1047494" s="42" t="s">
        <v>611</v>
      </c>
      <c r="I1047494" s="13" t="s">
        <v>612</v>
      </c>
      <c r="J1047494" s="41"/>
      <c r="K1047494" s="41"/>
      <c r="L1047494" s="41"/>
      <c r="M1047494" s="41"/>
      <c r="N1047494" s="41"/>
      <c r="O1047494" s="42" t="s">
        <v>612</v>
      </c>
      <c r="P1047494" s="42" t="s">
        <v>612</v>
      </c>
      <c r="Q1047494" s="13" t="s">
        <v>669</v>
      </c>
      <c r="R1047494" s="43"/>
      <c r="S1047494" s="43"/>
      <c r="T1047494" s="43"/>
      <c r="U1047494" s="43"/>
      <c r="V1047494" s="13"/>
      <c r="W1047494" s="42" t="s">
        <v>669</v>
      </c>
      <c r="X1047494" s="42" t="s">
        <v>669</v>
      </c>
    </row>
    <row r="1047495" spans="1:24" s="44" customFormat="1">
      <c r="A1047495" s="13" t="s">
        <v>301</v>
      </c>
      <c r="B1047495" s="41"/>
      <c r="C1047495" s="41"/>
      <c r="D1047495" s="41"/>
      <c r="E1047495" s="41"/>
      <c r="F1047495" s="41"/>
      <c r="G1047495" s="42" t="s">
        <v>301</v>
      </c>
      <c r="H1047495" s="42" t="s">
        <v>301</v>
      </c>
      <c r="I1047495" s="13" t="s">
        <v>583</v>
      </c>
      <c r="J1047495" s="41"/>
      <c r="K1047495" s="41"/>
      <c r="L1047495" s="41"/>
      <c r="M1047495" s="41"/>
      <c r="N1047495" s="41"/>
      <c r="O1047495" s="42" t="s">
        <v>583</v>
      </c>
      <c r="P1047495" s="42" t="s">
        <v>583</v>
      </c>
      <c r="Q1047495" s="13" t="s">
        <v>670</v>
      </c>
      <c r="R1047495" s="43"/>
      <c r="S1047495" s="43"/>
      <c r="T1047495" s="43"/>
      <c r="U1047495" s="43"/>
      <c r="V1047495" s="13"/>
      <c r="W1047495" s="42" t="s">
        <v>670</v>
      </c>
      <c r="X1047495" s="42" t="s">
        <v>670</v>
      </c>
    </row>
    <row r="1047496" spans="1:24" s="44" customFormat="1">
      <c r="A1047496" s="13" t="s">
        <v>301</v>
      </c>
      <c r="B1047496" s="41"/>
      <c r="C1047496" s="41"/>
      <c r="D1047496" s="41"/>
      <c r="E1047496" s="41"/>
      <c r="F1047496" s="41"/>
      <c r="G1047496" s="42" t="s">
        <v>301</v>
      </c>
      <c r="H1047496" s="42" t="s">
        <v>301</v>
      </c>
      <c r="I1047496" s="13" t="s">
        <v>583</v>
      </c>
      <c r="J1047496" s="41"/>
      <c r="K1047496" s="41"/>
      <c r="L1047496" s="41"/>
      <c r="M1047496" s="41"/>
      <c r="N1047496" s="41"/>
      <c r="O1047496" s="42" t="s">
        <v>583</v>
      </c>
      <c r="P1047496" s="42" t="s">
        <v>583</v>
      </c>
      <c r="Q1047496" s="13" t="s">
        <v>670</v>
      </c>
      <c r="R1047496" s="43"/>
      <c r="S1047496" s="43"/>
      <c r="T1047496" s="43"/>
      <c r="U1047496" s="43"/>
      <c r="V1047496" s="13"/>
      <c r="W1047496" s="42" t="s">
        <v>670</v>
      </c>
      <c r="X1047496" s="42" t="s">
        <v>670</v>
      </c>
    </row>
    <row r="1047497" spans="1:24" s="44" customFormat="1">
      <c r="A1047497" s="13" t="s">
        <v>301</v>
      </c>
      <c r="B1047497" s="41"/>
      <c r="C1047497" s="41"/>
      <c r="D1047497" s="41"/>
      <c r="E1047497" s="41"/>
      <c r="F1047497" s="41"/>
      <c r="G1047497" s="42" t="s">
        <v>301</v>
      </c>
      <c r="H1047497" s="42" t="s">
        <v>301</v>
      </c>
      <c r="I1047497" s="13" t="s">
        <v>583</v>
      </c>
      <c r="J1047497" s="41"/>
      <c r="K1047497" s="41"/>
      <c r="L1047497" s="41"/>
      <c r="M1047497" s="41"/>
      <c r="N1047497" s="41"/>
      <c r="O1047497" s="42" t="s">
        <v>583</v>
      </c>
      <c r="P1047497" s="42" t="s">
        <v>583</v>
      </c>
      <c r="Q1047497" s="13" t="s">
        <v>670</v>
      </c>
      <c r="R1047497" s="43"/>
      <c r="S1047497" s="43"/>
      <c r="T1047497" s="43"/>
      <c r="U1047497" s="43"/>
      <c r="V1047497" s="13"/>
      <c r="W1047497" s="42" t="s">
        <v>670</v>
      </c>
      <c r="X1047497" s="42" t="s">
        <v>670</v>
      </c>
    </row>
    <row r="1047498" spans="1:24" s="44" customFormat="1">
      <c r="A1047498" s="13" t="s">
        <v>301</v>
      </c>
      <c r="B1047498" s="41"/>
      <c r="C1047498" s="41"/>
      <c r="D1047498" s="41"/>
      <c r="E1047498" s="41"/>
      <c r="F1047498" s="41"/>
      <c r="G1047498" s="42" t="s">
        <v>301</v>
      </c>
      <c r="H1047498" s="42" t="s">
        <v>301</v>
      </c>
      <c r="I1047498" s="13" t="s">
        <v>583</v>
      </c>
      <c r="J1047498" s="41"/>
      <c r="K1047498" s="41"/>
      <c r="L1047498" s="41"/>
      <c r="M1047498" s="41"/>
      <c r="N1047498" s="41"/>
      <c r="O1047498" s="42" t="s">
        <v>583</v>
      </c>
      <c r="P1047498" s="42" t="s">
        <v>583</v>
      </c>
      <c r="Q1047498" s="13" t="s">
        <v>671</v>
      </c>
      <c r="R1047498" s="43"/>
      <c r="S1047498" s="43"/>
      <c r="T1047498" s="43"/>
      <c r="U1047498" s="43"/>
      <c r="V1047498" s="13"/>
      <c r="W1047498" s="42" t="s">
        <v>671</v>
      </c>
      <c r="X1047498" s="42" t="s">
        <v>671</v>
      </c>
    </row>
    <row r="1047499" spans="1:24" s="44" customFormat="1">
      <c r="A1047499" s="13" t="s">
        <v>399</v>
      </c>
      <c r="B1047499" s="41"/>
      <c r="C1047499" s="41"/>
      <c r="D1047499" s="41"/>
      <c r="E1047499" s="41"/>
      <c r="F1047499" s="41"/>
      <c r="G1047499" s="42" t="s">
        <v>399</v>
      </c>
      <c r="H1047499" s="42" t="s">
        <v>399</v>
      </c>
      <c r="I1047499" s="13" t="s">
        <v>672</v>
      </c>
      <c r="J1047499" s="41"/>
      <c r="K1047499" s="41"/>
      <c r="L1047499" s="41"/>
      <c r="M1047499" s="41"/>
      <c r="N1047499" s="41"/>
      <c r="O1047499" s="42" t="s">
        <v>672</v>
      </c>
      <c r="P1047499" s="42" t="s">
        <v>672</v>
      </c>
      <c r="Q1047499" s="13" t="s">
        <v>673</v>
      </c>
      <c r="R1047499" s="43"/>
      <c r="S1047499" s="43"/>
      <c r="T1047499" s="43"/>
      <c r="U1047499" s="43"/>
      <c r="V1047499" s="13"/>
      <c r="W1047499" s="42" t="s">
        <v>673</v>
      </c>
      <c r="X1047499" s="42" t="s">
        <v>673</v>
      </c>
    </row>
    <row r="1047500" spans="1:24" s="44" customFormat="1">
      <c r="A1047500" s="13" t="s">
        <v>399</v>
      </c>
      <c r="B1047500" s="41"/>
      <c r="C1047500" s="41"/>
      <c r="D1047500" s="41"/>
      <c r="E1047500" s="41"/>
      <c r="F1047500" s="41"/>
      <c r="G1047500" s="42" t="s">
        <v>399</v>
      </c>
      <c r="H1047500" s="42" t="s">
        <v>399</v>
      </c>
      <c r="I1047500" s="13" t="s">
        <v>672</v>
      </c>
      <c r="J1047500" s="41"/>
      <c r="K1047500" s="41"/>
      <c r="L1047500" s="41"/>
      <c r="M1047500" s="41"/>
      <c r="N1047500" s="41"/>
      <c r="O1047500" s="42" t="s">
        <v>672</v>
      </c>
      <c r="P1047500" s="42" t="s">
        <v>672</v>
      </c>
      <c r="Q1047500" s="13" t="s">
        <v>673</v>
      </c>
      <c r="R1047500" s="43"/>
      <c r="S1047500" s="43"/>
      <c r="T1047500" s="43"/>
      <c r="U1047500" s="43"/>
      <c r="V1047500" s="13"/>
      <c r="W1047500" s="42" t="s">
        <v>673</v>
      </c>
      <c r="X1047500" s="42" t="s">
        <v>673</v>
      </c>
    </row>
    <row r="1047501" spans="1:24" s="44" customFormat="1">
      <c r="A1047501" s="13" t="s">
        <v>399</v>
      </c>
      <c r="B1047501" s="41"/>
      <c r="C1047501" s="41"/>
      <c r="D1047501" s="41"/>
      <c r="E1047501" s="41"/>
      <c r="F1047501" s="41"/>
      <c r="G1047501" s="42" t="s">
        <v>399</v>
      </c>
      <c r="H1047501" s="42" t="s">
        <v>399</v>
      </c>
      <c r="I1047501" s="13" t="s">
        <v>672</v>
      </c>
      <c r="J1047501" s="41"/>
      <c r="K1047501" s="41"/>
      <c r="L1047501" s="41"/>
      <c r="M1047501" s="41"/>
      <c r="N1047501" s="41"/>
      <c r="O1047501" s="42" t="s">
        <v>672</v>
      </c>
      <c r="P1047501" s="42" t="s">
        <v>672</v>
      </c>
      <c r="Q1047501" s="13" t="s">
        <v>674</v>
      </c>
      <c r="R1047501" s="43"/>
      <c r="S1047501" s="43"/>
      <c r="T1047501" s="43"/>
      <c r="U1047501" s="43"/>
      <c r="V1047501" s="13"/>
      <c r="W1047501" s="42" t="s">
        <v>674</v>
      </c>
      <c r="X1047501" s="42" t="s">
        <v>674</v>
      </c>
    </row>
    <row r="1047502" spans="1:24" s="44" customFormat="1">
      <c r="A1047502" s="13" t="s">
        <v>399</v>
      </c>
      <c r="B1047502" s="41"/>
      <c r="C1047502" s="41"/>
      <c r="D1047502" s="41"/>
      <c r="E1047502" s="41"/>
      <c r="F1047502" s="41"/>
      <c r="G1047502" s="42" t="s">
        <v>399</v>
      </c>
      <c r="H1047502" s="42" t="s">
        <v>399</v>
      </c>
      <c r="I1047502" s="13" t="s">
        <v>672</v>
      </c>
      <c r="J1047502" s="41"/>
      <c r="K1047502" s="41"/>
      <c r="L1047502" s="41"/>
      <c r="M1047502" s="41"/>
      <c r="N1047502" s="41"/>
      <c r="O1047502" s="42" t="s">
        <v>672</v>
      </c>
      <c r="P1047502" s="42" t="s">
        <v>672</v>
      </c>
      <c r="Q1047502" s="13" t="s">
        <v>674</v>
      </c>
      <c r="R1047502" s="43"/>
      <c r="S1047502" s="43"/>
      <c r="T1047502" s="43"/>
      <c r="U1047502" s="43"/>
      <c r="V1047502" s="13"/>
      <c r="W1047502" s="42" t="s">
        <v>674</v>
      </c>
      <c r="X1047502" s="42" t="s">
        <v>674</v>
      </c>
    </row>
    <row r="1047503" spans="1:24" s="44" customFormat="1">
      <c r="A1047503" s="13" t="s">
        <v>399</v>
      </c>
      <c r="B1047503" s="41"/>
      <c r="C1047503" s="41"/>
      <c r="D1047503" s="41"/>
      <c r="E1047503" s="41"/>
      <c r="F1047503" s="41"/>
      <c r="G1047503" s="42" t="s">
        <v>399</v>
      </c>
      <c r="H1047503" s="42" t="s">
        <v>399</v>
      </c>
      <c r="I1047503" s="13" t="s">
        <v>672</v>
      </c>
      <c r="J1047503" s="41"/>
      <c r="K1047503" s="41"/>
      <c r="L1047503" s="41"/>
      <c r="M1047503" s="41"/>
      <c r="N1047503" s="41"/>
      <c r="O1047503" s="42" t="s">
        <v>672</v>
      </c>
      <c r="P1047503" s="42" t="s">
        <v>672</v>
      </c>
      <c r="Q1047503" s="13" t="s">
        <v>675</v>
      </c>
      <c r="R1047503" s="43"/>
      <c r="S1047503" s="43"/>
      <c r="T1047503" s="43"/>
      <c r="U1047503" s="43"/>
      <c r="V1047503" s="13"/>
      <c r="W1047503" s="42" t="s">
        <v>675</v>
      </c>
      <c r="X1047503" s="42" t="s">
        <v>675</v>
      </c>
    </row>
    <row r="1047504" spans="1:24" s="44" customFormat="1">
      <c r="A1047504" s="13" t="s">
        <v>399</v>
      </c>
      <c r="B1047504" s="41"/>
      <c r="C1047504" s="41"/>
      <c r="D1047504" s="41"/>
      <c r="E1047504" s="41"/>
      <c r="F1047504" s="41"/>
      <c r="G1047504" s="42" t="s">
        <v>399</v>
      </c>
      <c r="H1047504" s="42" t="s">
        <v>399</v>
      </c>
      <c r="I1047504" s="13" t="s">
        <v>672</v>
      </c>
      <c r="J1047504" s="41"/>
      <c r="K1047504" s="41"/>
      <c r="L1047504" s="41"/>
      <c r="M1047504" s="41"/>
      <c r="N1047504" s="41"/>
      <c r="O1047504" s="42" t="s">
        <v>672</v>
      </c>
      <c r="P1047504" s="42" t="s">
        <v>672</v>
      </c>
      <c r="Q1047504" s="13" t="s">
        <v>675</v>
      </c>
      <c r="R1047504" s="43"/>
      <c r="S1047504" s="43"/>
      <c r="T1047504" s="43"/>
      <c r="U1047504" s="43"/>
      <c r="V1047504" s="13"/>
      <c r="W1047504" s="42" t="s">
        <v>675</v>
      </c>
      <c r="X1047504" s="42" t="s">
        <v>675</v>
      </c>
    </row>
    <row r="1047505" spans="1:24" s="44" customFormat="1">
      <c r="A1047505" s="13" t="s">
        <v>399</v>
      </c>
      <c r="B1047505" s="41"/>
      <c r="C1047505" s="41"/>
      <c r="D1047505" s="41"/>
      <c r="E1047505" s="41"/>
      <c r="F1047505" s="41"/>
      <c r="G1047505" s="42" t="s">
        <v>399</v>
      </c>
      <c r="H1047505" s="42" t="s">
        <v>399</v>
      </c>
      <c r="I1047505" s="13" t="s">
        <v>672</v>
      </c>
      <c r="J1047505" s="41"/>
      <c r="K1047505" s="41"/>
      <c r="L1047505" s="41"/>
      <c r="M1047505" s="41"/>
      <c r="N1047505" s="41"/>
      <c r="O1047505" s="42" t="s">
        <v>672</v>
      </c>
      <c r="P1047505" s="42" t="s">
        <v>672</v>
      </c>
      <c r="Q1047505" s="13" t="s">
        <v>675</v>
      </c>
      <c r="R1047505" s="43"/>
      <c r="S1047505" s="43"/>
      <c r="T1047505" s="43"/>
      <c r="U1047505" s="43"/>
      <c r="V1047505" s="13"/>
      <c r="W1047505" s="42" t="s">
        <v>675</v>
      </c>
      <c r="X1047505" s="42" t="s">
        <v>675</v>
      </c>
    </row>
    <row r="1047506" spans="1:24" s="44" customFormat="1">
      <c r="A1047506" s="13" t="s">
        <v>399</v>
      </c>
      <c r="B1047506" s="41"/>
      <c r="C1047506" s="41"/>
      <c r="D1047506" s="41"/>
      <c r="E1047506" s="41"/>
      <c r="F1047506" s="41"/>
      <c r="G1047506" s="42" t="s">
        <v>399</v>
      </c>
      <c r="H1047506" s="42" t="s">
        <v>399</v>
      </c>
      <c r="I1047506" s="13" t="s">
        <v>672</v>
      </c>
      <c r="J1047506" s="41"/>
      <c r="K1047506" s="41"/>
      <c r="L1047506" s="41"/>
      <c r="M1047506" s="41"/>
      <c r="N1047506" s="41"/>
      <c r="O1047506" s="42" t="s">
        <v>672</v>
      </c>
      <c r="P1047506" s="42" t="s">
        <v>672</v>
      </c>
      <c r="Q1047506" s="13" t="s">
        <v>675</v>
      </c>
      <c r="R1047506" s="43"/>
      <c r="S1047506" s="43"/>
      <c r="T1047506" s="43"/>
      <c r="U1047506" s="43"/>
      <c r="V1047506" s="13"/>
      <c r="W1047506" s="42" t="s">
        <v>675</v>
      </c>
      <c r="X1047506" s="42" t="s">
        <v>675</v>
      </c>
    </row>
    <row r="1047507" spans="1:24" s="44" customFormat="1">
      <c r="A1047507" s="13" t="s">
        <v>399</v>
      </c>
      <c r="B1047507" s="41"/>
      <c r="C1047507" s="41"/>
      <c r="D1047507" s="41"/>
      <c r="E1047507" s="41"/>
      <c r="F1047507" s="41"/>
      <c r="G1047507" s="42" t="s">
        <v>399</v>
      </c>
      <c r="H1047507" s="42" t="s">
        <v>399</v>
      </c>
      <c r="I1047507" s="13" t="s">
        <v>672</v>
      </c>
      <c r="J1047507" s="41"/>
      <c r="K1047507" s="41"/>
      <c r="L1047507" s="41"/>
      <c r="M1047507" s="41"/>
      <c r="N1047507" s="41"/>
      <c r="O1047507" s="42" t="s">
        <v>672</v>
      </c>
      <c r="P1047507" s="42" t="s">
        <v>672</v>
      </c>
      <c r="Q1047507" s="13" t="s">
        <v>675</v>
      </c>
      <c r="R1047507" s="43"/>
      <c r="S1047507" s="43"/>
      <c r="T1047507" s="43"/>
      <c r="U1047507" s="43"/>
      <c r="V1047507" s="13"/>
      <c r="W1047507" s="42" t="s">
        <v>675</v>
      </c>
      <c r="X1047507" s="42" t="s">
        <v>675</v>
      </c>
    </row>
    <row r="1047508" spans="1:24" s="44" customFormat="1">
      <c r="A1047508" s="13" t="s">
        <v>399</v>
      </c>
      <c r="B1047508" s="41"/>
      <c r="C1047508" s="41"/>
      <c r="D1047508" s="41"/>
      <c r="E1047508" s="41"/>
      <c r="F1047508" s="41"/>
      <c r="G1047508" s="42" t="s">
        <v>399</v>
      </c>
      <c r="H1047508" s="42" t="s">
        <v>399</v>
      </c>
      <c r="I1047508" s="13" t="s">
        <v>672</v>
      </c>
      <c r="J1047508" s="41"/>
      <c r="K1047508" s="41"/>
      <c r="L1047508" s="41"/>
      <c r="M1047508" s="41"/>
      <c r="N1047508" s="41"/>
      <c r="O1047508" s="42" t="s">
        <v>672</v>
      </c>
      <c r="P1047508" s="42" t="s">
        <v>672</v>
      </c>
      <c r="Q1047508" s="13" t="s">
        <v>675</v>
      </c>
      <c r="R1047508" s="43"/>
      <c r="S1047508" s="43"/>
      <c r="T1047508" s="43"/>
      <c r="U1047508" s="43"/>
      <c r="V1047508" s="13"/>
      <c r="W1047508" s="42" t="s">
        <v>675</v>
      </c>
      <c r="X1047508" s="42" t="s">
        <v>675</v>
      </c>
    </row>
    <row r="1047509" spans="1:24" s="44" customFormat="1">
      <c r="A1047509" s="13" t="s">
        <v>399</v>
      </c>
      <c r="B1047509" s="41"/>
      <c r="C1047509" s="41"/>
      <c r="D1047509" s="41"/>
      <c r="E1047509" s="41"/>
      <c r="F1047509" s="41"/>
      <c r="G1047509" s="42" t="s">
        <v>399</v>
      </c>
      <c r="H1047509" s="42" t="s">
        <v>399</v>
      </c>
      <c r="I1047509" s="13" t="s">
        <v>672</v>
      </c>
      <c r="J1047509" s="41"/>
      <c r="K1047509" s="41"/>
      <c r="L1047509" s="41"/>
      <c r="M1047509" s="41"/>
      <c r="N1047509" s="41"/>
      <c r="O1047509" s="42" t="s">
        <v>672</v>
      </c>
      <c r="P1047509" s="42" t="s">
        <v>672</v>
      </c>
      <c r="Q1047509" s="13" t="s">
        <v>676</v>
      </c>
      <c r="R1047509" s="43"/>
      <c r="S1047509" s="43"/>
      <c r="T1047509" s="43"/>
      <c r="U1047509" s="43"/>
      <c r="V1047509" s="13"/>
      <c r="W1047509" s="42" t="s">
        <v>676</v>
      </c>
      <c r="X1047509" s="42" t="s">
        <v>676</v>
      </c>
    </row>
    <row r="1047510" spans="1:24" s="44" customFormat="1">
      <c r="A1047510" s="13" t="s">
        <v>399</v>
      </c>
      <c r="B1047510" s="41"/>
      <c r="C1047510" s="41"/>
      <c r="D1047510" s="41"/>
      <c r="E1047510" s="41"/>
      <c r="F1047510" s="41"/>
      <c r="G1047510" s="42" t="s">
        <v>399</v>
      </c>
      <c r="H1047510" s="42" t="s">
        <v>399</v>
      </c>
      <c r="I1047510" s="13" t="s">
        <v>672</v>
      </c>
      <c r="J1047510" s="41"/>
      <c r="K1047510" s="41"/>
      <c r="L1047510" s="41"/>
      <c r="M1047510" s="41"/>
      <c r="N1047510" s="41"/>
      <c r="O1047510" s="42" t="s">
        <v>672</v>
      </c>
      <c r="P1047510" s="42" t="s">
        <v>672</v>
      </c>
      <c r="Q1047510" s="13" t="s">
        <v>676</v>
      </c>
      <c r="R1047510" s="43"/>
      <c r="S1047510" s="43"/>
      <c r="T1047510" s="43"/>
      <c r="U1047510" s="43"/>
      <c r="V1047510" s="13"/>
      <c r="W1047510" s="42" t="s">
        <v>676</v>
      </c>
      <c r="X1047510" s="42" t="s">
        <v>676</v>
      </c>
    </row>
    <row r="1047511" spans="1:24" s="44" customFormat="1">
      <c r="A1047511" s="13" t="s">
        <v>399</v>
      </c>
      <c r="B1047511" s="41"/>
      <c r="C1047511" s="41"/>
      <c r="D1047511" s="41"/>
      <c r="E1047511" s="41"/>
      <c r="F1047511" s="41"/>
      <c r="G1047511" s="42" t="s">
        <v>399</v>
      </c>
      <c r="H1047511" s="42" t="s">
        <v>399</v>
      </c>
      <c r="I1047511" s="13" t="s">
        <v>672</v>
      </c>
      <c r="J1047511" s="41"/>
      <c r="K1047511" s="41"/>
      <c r="L1047511" s="41"/>
      <c r="M1047511" s="41"/>
      <c r="N1047511" s="41"/>
      <c r="O1047511" s="42" t="s">
        <v>672</v>
      </c>
      <c r="P1047511" s="42" t="s">
        <v>672</v>
      </c>
      <c r="Q1047511" s="13" t="s">
        <v>677</v>
      </c>
      <c r="R1047511" s="43"/>
      <c r="S1047511" s="43"/>
      <c r="T1047511" s="43"/>
      <c r="U1047511" s="43"/>
      <c r="V1047511" s="13"/>
      <c r="W1047511" s="42" t="s">
        <v>677</v>
      </c>
      <c r="X1047511" s="42" t="s">
        <v>677</v>
      </c>
    </row>
    <row r="1047512" spans="1:24" s="44" customFormat="1">
      <c r="A1047512" s="13" t="s">
        <v>399</v>
      </c>
      <c r="B1047512" s="41"/>
      <c r="C1047512" s="41"/>
      <c r="D1047512" s="41"/>
      <c r="E1047512" s="41"/>
      <c r="F1047512" s="41"/>
      <c r="G1047512" s="42" t="s">
        <v>399</v>
      </c>
      <c r="H1047512" s="42" t="s">
        <v>399</v>
      </c>
      <c r="I1047512" s="13" t="s">
        <v>672</v>
      </c>
      <c r="J1047512" s="41"/>
      <c r="K1047512" s="41"/>
      <c r="L1047512" s="41"/>
      <c r="M1047512" s="41"/>
      <c r="N1047512" s="41"/>
      <c r="O1047512" s="42" t="s">
        <v>672</v>
      </c>
      <c r="P1047512" s="42" t="s">
        <v>672</v>
      </c>
      <c r="Q1047512" s="13" t="s">
        <v>677</v>
      </c>
      <c r="R1047512" s="43"/>
      <c r="S1047512" s="43"/>
      <c r="T1047512" s="43"/>
      <c r="U1047512" s="43"/>
      <c r="V1047512" s="13"/>
      <c r="W1047512" s="42" t="s">
        <v>677</v>
      </c>
      <c r="X1047512" s="42" t="s">
        <v>677</v>
      </c>
    </row>
    <row r="1047513" spans="1:24" s="44" customFormat="1">
      <c r="A1047513" s="13" t="s">
        <v>399</v>
      </c>
      <c r="B1047513" s="41"/>
      <c r="C1047513" s="41"/>
      <c r="D1047513" s="41"/>
      <c r="E1047513" s="41"/>
      <c r="F1047513" s="41"/>
      <c r="G1047513" s="42" t="s">
        <v>399</v>
      </c>
      <c r="H1047513" s="42" t="s">
        <v>399</v>
      </c>
      <c r="I1047513" s="13" t="s">
        <v>672</v>
      </c>
      <c r="J1047513" s="41"/>
      <c r="K1047513" s="41"/>
      <c r="L1047513" s="41"/>
      <c r="M1047513" s="41"/>
      <c r="N1047513" s="41"/>
      <c r="O1047513" s="42" t="s">
        <v>672</v>
      </c>
      <c r="P1047513" s="42" t="s">
        <v>672</v>
      </c>
      <c r="Q1047513" s="13" t="s">
        <v>677</v>
      </c>
      <c r="R1047513" s="43"/>
      <c r="S1047513" s="43"/>
      <c r="T1047513" s="43"/>
      <c r="U1047513" s="43"/>
      <c r="V1047513" s="13"/>
      <c r="W1047513" s="42" t="s">
        <v>677</v>
      </c>
      <c r="X1047513" s="42" t="s">
        <v>677</v>
      </c>
    </row>
    <row r="1047514" spans="1:24" s="44" customFormat="1">
      <c r="A1047514" s="13" t="s">
        <v>274</v>
      </c>
      <c r="B1047514" s="41"/>
      <c r="C1047514" s="41"/>
      <c r="D1047514" s="41"/>
      <c r="E1047514" s="41"/>
      <c r="F1047514" s="41"/>
      <c r="G1047514" s="42" t="s">
        <v>274</v>
      </c>
      <c r="H1047514" s="42" t="s">
        <v>274</v>
      </c>
      <c r="I1047514" s="13" t="s">
        <v>572</v>
      </c>
      <c r="J1047514" s="41"/>
      <c r="K1047514" s="41"/>
      <c r="L1047514" s="41"/>
      <c r="M1047514" s="41"/>
      <c r="N1047514" s="41"/>
      <c r="O1047514" s="42" t="s">
        <v>572</v>
      </c>
      <c r="P1047514" s="42" t="s">
        <v>572</v>
      </c>
      <c r="Q1047514" s="13" t="s">
        <v>678</v>
      </c>
      <c r="R1047514" s="43"/>
      <c r="S1047514" s="43"/>
      <c r="T1047514" s="43"/>
      <c r="U1047514" s="43"/>
      <c r="V1047514" s="13"/>
      <c r="W1047514" s="42" t="s">
        <v>678</v>
      </c>
      <c r="X1047514" s="42" t="s">
        <v>678</v>
      </c>
    </row>
    <row r="1047515" spans="1:24" s="44" customFormat="1">
      <c r="A1047515" s="13" t="s">
        <v>274</v>
      </c>
      <c r="B1047515" s="41"/>
      <c r="C1047515" s="41"/>
      <c r="D1047515" s="41"/>
      <c r="E1047515" s="41"/>
      <c r="F1047515" s="41"/>
      <c r="G1047515" s="42" t="s">
        <v>274</v>
      </c>
      <c r="H1047515" s="42" t="s">
        <v>274</v>
      </c>
      <c r="I1047515" s="13" t="s">
        <v>572</v>
      </c>
      <c r="J1047515" s="41"/>
      <c r="K1047515" s="41"/>
      <c r="L1047515" s="41"/>
      <c r="M1047515" s="41"/>
      <c r="N1047515" s="41"/>
      <c r="O1047515" s="42" t="s">
        <v>572</v>
      </c>
      <c r="P1047515" s="42" t="s">
        <v>572</v>
      </c>
      <c r="Q1047515" s="13" t="s">
        <v>678</v>
      </c>
      <c r="R1047515" s="43"/>
      <c r="S1047515" s="43"/>
      <c r="T1047515" s="43"/>
      <c r="U1047515" s="43"/>
      <c r="V1047515" s="13"/>
      <c r="W1047515" s="42" t="s">
        <v>678</v>
      </c>
      <c r="X1047515" s="42" t="s">
        <v>678</v>
      </c>
    </row>
    <row r="1047516" spans="1:24" s="44" customFormat="1">
      <c r="A1047516" s="13" t="s">
        <v>274</v>
      </c>
      <c r="B1047516" s="41"/>
      <c r="C1047516" s="41"/>
      <c r="D1047516" s="41"/>
      <c r="E1047516" s="41"/>
      <c r="F1047516" s="41"/>
      <c r="G1047516" s="42" t="s">
        <v>274</v>
      </c>
      <c r="H1047516" s="42" t="s">
        <v>274</v>
      </c>
      <c r="I1047516" s="13" t="s">
        <v>572</v>
      </c>
      <c r="J1047516" s="41"/>
      <c r="K1047516" s="41"/>
      <c r="L1047516" s="41"/>
      <c r="M1047516" s="41"/>
      <c r="N1047516" s="41"/>
      <c r="O1047516" s="42" t="s">
        <v>572</v>
      </c>
      <c r="P1047516" s="42" t="s">
        <v>572</v>
      </c>
      <c r="Q1047516" s="13" t="s">
        <v>678</v>
      </c>
      <c r="R1047516" s="43"/>
      <c r="S1047516" s="43"/>
      <c r="T1047516" s="43"/>
      <c r="U1047516" s="43"/>
      <c r="V1047516" s="13"/>
      <c r="W1047516" s="42" t="s">
        <v>678</v>
      </c>
      <c r="X1047516" s="42" t="s">
        <v>678</v>
      </c>
    </row>
    <row r="1047517" spans="1:24" s="44" customFormat="1">
      <c r="A1047517" s="13" t="s">
        <v>274</v>
      </c>
      <c r="B1047517" s="41"/>
      <c r="C1047517" s="41"/>
      <c r="D1047517" s="41"/>
      <c r="E1047517" s="41"/>
      <c r="F1047517" s="41"/>
      <c r="G1047517" s="42" t="s">
        <v>274</v>
      </c>
      <c r="H1047517" s="42" t="s">
        <v>274</v>
      </c>
      <c r="I1047517" s="13" t="s">
        <v>572</v>
      </c>
      <c r="J1047517" s="41"/>
      <c r="K1047517" s="41"/>
      <c r="L1047517" s="41"/>
      <c r="M1047517" s="41"/>
      <c r="N1047517" s="41"/>
      <c r="O1047517" s="42" t="s">
        <v>572</v>
      </c>
      <c r="P1047517" s="42" t="s">
        <v>572</v>
      </c>
      <c r="Q1047517" s="13" t="s">
        <v>678</v>
      </c>
      <c r="R1047517" s="43"/>
      <c r="S1047517" s="43"/>
      <c r="T1047517" s="43"/>
      <c r="U1047517" s="43"/>
      <c r="V1047517" s="13"/>
      <c r="W1047517" s="42" t="s">
        <v>678</v>
      </c>
      <c r="X1047517" s="42" t="s">
        <v>678</v>
      </c>
    </row>
    <row r="1047518" spans="1:24" s="44" customFormat="1">
      <c r="A1047518" s="13" t="s">
        <v>274</v>
      </c>
      <c r="B1047518" s="41"/>
      <c r="C1047518" s="41"/>
      <c r="D1047518" s="41"/>
      <c r="E1047518" s="41"/>
      <c r="F1047518" s="41"/>
      <c r="G1047518" s="42" t="s">
        <v>274</v>
      </c>
      <c r="H1047518" s="42" t="s">
        <v>274</v>
      </c>
      <c r="I1047518" s="13" t="s">
        <v>572</v>
      </c>
      <c r="J1047518" s="41"/>
      <c r="K1047518" s="41"/>
      <c r="L1047518" s="41"/>
      <c r="M1047518" s="41"/>
      <c r="N1047518" s="41"/>
      <c r="O1047518" s="42" t="s">
        <v>572</v>
      </c>
      <c r="P1047518" s="42" t="s">
        <v>572</v>
      </c>
      <c r="Q1047518" s="13" t="s">
        <v>678</v>
      </c>
      <c r="R1047518" s="43"/>
      <c r="S1047518" s="43"/>
      <c r="T1047518" s="43"/>
      <c r="U1047518" s="43"/>
      <c r="V1047518" s="13"/>
      <c r="W1047518" s="42" t="s">
        <v>678</v>
      </c>
      <c r="X1047518" s="42" t="s">
        <v>678</v>
      </c>
    </row>
    <row r="1047519" spans="1:24" s="44" customFormat="1">
      <c r="A1047519" s="13" t="s">
        <v>274</v>
      </c>
      <c r="B1047519" s="41"/>
      <c r="C1047519" s="41"/>
      <c r="D1047519" s="41"/>
      <c r="E1047519" s="41"/>
      <c r="F1047519" s="41"/>
      <c r="G1047519" s="42" t="s">
        <v>274</v>
      </c>
      <c r="H1047519" s="42" t="s">
        <v>274</v>
      </c>
      <c r="I1047519" s="13" t="s">
        <v>572</v>
      </c>
      <c r="J1047519" s="41"/>
      <c r="K1047519" s="41"/>
      <c r="L1047519" s="41"/>
      <c r="M1047519" s="41"/>
      <c r="N1047519" s="41"/>
      <c r="O1047519" s="42" t="s">
        <v>572</v>
      </c>
      <c r="P1047519" s="42" t="s">
        <v>572</v>
      </c>
      <c r="Q1047519" s="13" t="s">
        <v>678</v>
      </c>
      <c r="R1047519" s="43"/>
      <c r="S1047519" s="43"/>
      <c r="T1047519" s="43"/>
      <c r="U1047519" s="43"/>
      <c r="V1047519" s="13"/>
      <c r="W1047519" s="42" t="s">
        <v>678</v>
      </c>
      <c r="X1047519" s="42" t="s">
        <v>678</v>
      </c>
    </row>
    <row r="1047520" spans="1:24" s="44" customFormat="1">
      <c r="A1047520" s="13" t="s">
        <v>274</v>
      </c>
      <c r="B1047520" s="41"/>
      <c r="C1047520" s="41"/>
      <c r="D1047520" s="41"/>
      <c r="E1047520" s="41"/>
      <c r="F1047520" s="41"/>
      <c r="G1047520" s="42" t="s">
        <v>274</v>
      </c>
      <c r="H1047520" s="42" t="s">
        <v>274</v>
      </c>
      <c r="I1047520" s="13" t="s">
        <v>572</v>
      </c>
      <c r="J1047520" s="41"/>
      <c r="K1047520" s="41"/>
      <c r="L1047520" s="41"/>
      <c r="M1047520" s="41"/>
      <c r="N1047520" s="41"/>
      <c r="O1047520" s="42" t="s">
        <v>572</v>
      </c>
      <c r="P1047520" s="42" t="s">
        <v>572</v>
      </c>
      <c r="Q1047520" s="13" t="s">
        <v>678</v>
      </c>
      <c r="R1047520" s="43"/>
      <c r="S1047520" s="43"/>
      <c r="T1047520" s="43"/>
      <c r="U1047520" s="43"/>
      <c r="V1047520" s="13"/>
      <c r="W1047520" s="42" t="s">
        <v>678</v>
      </c>
      <c r="X1047520" s="42" t="s">
        <v>678</v>
      </c>
    </row>
    <row r="1047521" spans="1:24" s="44" customFormat="1">
      <c r="A1047521" s="13" t="s">
        <v>274</v>
      </c>
      <c r="B1047521" s="41"/>
      <c r="C1047521" s="41"/>
      <c r="D1047521" s="41"/>
      <c r="E1047521" s="41"/>
      <c r="F1047521" s="41"/>
      <c r="G1047521" s="42" t="s">
        <v>274</v>
      </c>
      <c r="H1047521" s="42" t="s">
        <v>274</v>
      </c>
      <c r="I1047521" s="13" t="s">
        <v>572</v>
      </c>
      <c r="J1047521" s="41"/>
      <c r="K1047521" s="41"/>
      <c r="L1047521" s="41"/>
      <c r="M1047521" s="41"/>
      <c r="N1047521" s="41"/>
      <c r="O1047521" s="42" t="s">
        <v>572</v>
      </c>
      <c r="P1047521" s="42" t="s">
        <v>572</v>
      </c>
      <c r="Q1047521" s="13" t="s">
        <v>678</v>
      </c>
      <c r="R1047521" s="43"/>
      <c r="S1047521" s="43"/>
      <c r="T1047521" s="43"/>
      <c r="U1047521" s="43"/>
      <c r="V1047521" s="13"/>
      <c r="W1047521" s="42" t="s">
        <v>678</v>
      </c>
      <c r="X1047521" s="42" t="s">
        <v>678</v>
      </c>
    </row>
    <row r="1047522" spans="1:24" s="44" customFormat="1">
      <c r="A1047522" s="13" t="s">
        <v>274</v>
      </c>
      <c r="B1047522" s="41"/>
      <c r="C1047522" s="41"/>
      <c r="D1047522" s="41"/>
      <c r="E1047522" s="41"/>
      <c r="F1047522" s="41"/>
      <c r="G1047522" s="42" t="s">
        <v>274</v>
      </c>
      <c r="H1047522" s="42" t="s">
        <v>274</v>
      </c>
      <c r="I1047522" s="13" t="s">
        <v>572</v>
      </c>
      <c r="J1047522" s="41"/>
      <c r="K1047522" s="41"/>
      <c r="L1047522" s="41"/>
      <c r="M1047522" s="41"/>
      <c r="N1047522" s="41"/>
      <c r="O1047522" s="42" t="s">
        <v>572</v>
      </c>
      <c r="P1047522" s="42" t="s">
        <v>572</v>
      </c>
      <c r="Q1047522" s="13" t="s">
        <v>678</v>
      </c>
      <c r="R1047522" s="43"/>
      <c r="S1047522" s="43"/>
      <c r="T1047522" s="43"/>
      <c r="U1047522" s="43"/>
      <c r="V1047522" s="13"/>
      <c r="W1047522" s="42" t="s">
        <v>678</v>
      </c>
      <c r="X1047522" s="42" t="s">
        <v>678</v>
      </c>
    </row>
    <row r="1047523" spans="1:24" s="44" customFormat="1">
      <c r="A1047523" s="13" t="s">
        <v>274</v>
      </c>
      <c r="B1047523" s="41"/>
      <c r="C1047523" s="41"/>
      <c r="D1047523" s="41"/>
      <c r="E1047523" s="41"/>
      <c r="F1047523" s="41"/>
      <c r="G1047523" s="42" t="s">
        <v>274</v>
      </c>
      <c r="H1047523" s="42" t="s">
        <v>274</v>
      </c>
      <c r="I1047523" s="13" t="s">
        <v>572</v>
      </c>
      <c r="J1047523" s="41"/>
      <c r="K1047523" s="41"/>
      <c r="L1047523" s="41"/>
      <c r="M1047523" s="41"/>
      <c r="N1047523" s="41"/>
      <c r="O1047523" s="42" t="s">
        <v>572</v>
      </c>
      <c r="P1047523" s="42" t="s">
        <v>572</v>
      </c>
      <c r="Q1047523" s="13" t="s">
        <v>678</v>
      </c>
      <c r="R1047523" s="43"/>
      <c r="S1047523" s="43"/>
      <c r="T1047523" s="43"/>
      <c r="U1047523" s="43"/>
      <c r="V1047523" s="13"/>
      <c r="W1047523" s="42" t="s">
        <v>678</v>
      </c>
      <c r="X1047523" s="42" t="s">
        <v>678</v>
      </c>
    </row>
    <row r="1047524" spans="1:24" s="44" customFormat="1">
      <c r="A1047524" s="13" t="s">
        <v>274</v>
      </c>
      <c r="B1047524" s="41"/>
      <c r="C1047524" s="41"/>
      <c r="D1047524" s="41"/>
      <c r="E1047524" s="41"/>
      <c r="F1047524" s="41"/>
      <c r="G1047524" s="42" t="s">
        <v>274</v>
      </c>
      <c r="H1047524" s="42" t="s">
        <v>274</v>
      </c>
      <c r="I1047524" s="13" t="s">
        <v>572</v>
      </c>
      <c r="J1047524" s="41"/>
      <c r="K1047524" s="41"/>
      <c r="L1047524" s="41"/>
      <c r="M1047524" s="41"/>
      <c r="N1047524" s="41"/>
      <c r="O1047524" s="42" t="s">
        <v>572</v>
      </c>
      <c r="P1047524" s="42" t="s">
        <v>572</v>
      </c>
      <c r="Q1047524" s="13" t="s">
        <v>678</v>
      </c>
      <c r="R1047524" s="43"/>
      <c r="S1047524" s="43"/>
      <c r="T1047524" s="43"/>
      <c r="U1047524" s="43"/>
      <c r="V1047524" s="13"/>
      <c r="W1047524" s="42" t="s">
        <v>678</v>
      </c>
      <c r="X1047524" s="42" t="s">
        <v>678</v>
      </c>
    </row>
    <row r="1047525" spans="1:24" s="44" customFormat="1">
      <c r="A1047525" s="13" t="s">
        <v>274</v>
      </c>
      <c r="B1047525" s="41"/>
      <c r="C1047525" s="41"/>
      <c r="D1047525" s="41"/>
      <c r="E1047525" s="41"/>
      <c r="F1047525" s="41"/>
      <c r="G1047525" s="42" t="s">
        <v>274</v>
      </c>
      <c r="H1047525" s="42" t="s">
        <v>274</v>
      </c>
      <c r="I1047525" s="13" t="s">
        <v>572</v>
      </c>
      <c r="J1047525" s="41"/>
      <c r="K1047525" s="41"/>
      <c r="L1047525" s="41"/>
      <c r="M1047525" s="41"/>
      <c r="N1047525" s="41"/>
      <c r="O1047525" s="42" t="s">
        <v>572</v>
      </c>
      <c r="P1047525" s="42" t="s">
        <v>572</v>
      </c>
      <c r="Q1047525" s="13" t="s">
        <v>679</v>
      </c>
      <c r="R1047525" s="43"/>
      <c r="S1047525" s="43"/>
      <c r="T1047525" s="43"/>
      <c r="U1047525" s="43"/>
      <c r="V1047525" s="13"/>
      <c r="W1047525" s="42" t="s">
        <v>679</v>
      </c>
      <c r="X1047525" s="42" t="s">
        <v>679</v>
      </c>
    </row>
    <row r="1047526" spans="1:24" s="44" customFormat="1">
      <c r="A1047526" s="13" t="s">
        <v>274</v>
      </c>
      <c r="B1047526" s="41"/>
      <c r="C1047526" s="41"/>
      <c r="D1047526" s="41"/>
      <c r="E1047526" s="41"/>
      <c r="F1047526" s="41"/>
      <c r="G1047526" s="42" t="s">
        <v>274</v>
      </c>
      <c r="H1047526" s="42" t="s">
        <v>274</v>
      </c>
      <c r="I1047526" s="13" t="s">
        <v>572</v>
      </c>
      <c r="J1047526" s="41"/>
      <c r="K1047526" s="41"/>
      <c r="L1047526" s="41"/>
      <c r="M1047526" s="41"/>
      <c r="N1047526" s="41"/>
      <c r="O1047526" s="42" t="s">
        <v>572</v>
      </c>
      <c r="P1047526" s="42" t="s">
        <v>572</v>
      </c>
      <c r="Q1047526" s="13" t="s">
        <v>679</v>
      </c>
      <c r="R1047526" s="43"/>
      <c r="S1047526" s="43"/>
      <c r="T1047526" s="43"/>
      <c r="U1047526" s="43"/>
      <c r="V1047526" s="13"/>
      <c r="W1047526" s="42" t="s">
        <v>679</v>
      </c>
      <c r="X1047526" s="42" t="s">
        <v>679</v>
      </c>
    </row>
    <row r="1047527" spans="1:24" s="44" customFormat="1">
      <c r="A1047527" s="13" t="s">
        <v>274</v>
      </c>
      <c r="B1047527" s="41"/>
      <c r="C1047527" s="41"/>
      <c r="D1047527" s="41"/>
      <c r="E1047527" s="41"/>
      <c r="F1047527" s="41"/>
      <c r="G1047527" s="42" t="s">
        <v>274</v>
      </c>
      <c r="H1047527" s="42" t="s">
        <v>274</v>
      </c>
      <c r="I1047527" s="13" t="s">
        <v>572</v>
      </c>
      <c r="J1047527" s="41"/>
      <c r="K1047527" s="41"/>
      <c r="L1047527" s="41"/>
      <c r="M1047527" s="41"/>
      <c r="N1047527" s="41"/>
      <c r="O1047527" s="42" t="s">
        <v>572</v>
      </c>
      <c r="P1047527" s="42" t="s">
        <v>572</v>
      </c>
      <c r="Q1047527" s="13" t="s">
        <v>679</v>
      </c>
      <c r="R1047527" s="43"/>
      <c r="S1047527" s="43"/>
      <c r="T1047527" s="43"/>
      <c r="U1047527" s="43"/>
      <c r="V1047527" s="13"/>
      <c r="W1047527" s="42" t="s">
        <v>679</v>
      </c>
      <c r="X1047527" s="42" t="s">
        <v>679</v>
      </c>
    </row>
    <row r="1047528" spans="1:24" s="44" customFormat="1">
      <c r="A1047528" s="13" t="s">
        <v>274</v>
      </c>
      <c r="B1047528" s="41"/>
      <c r="C1047528" s="41"/>
      <c r="D1047528" s="41"/>
      <c r="E1047528" s="41"/>
      <c r="F1047528" s="41"/>
      <c r="G1047528" s="42" t="s">
        <v>274</v>
      </c>
      <c r="H1047528" s="42" t="s">
        <v>274</v>
      </c>
      <c r="I1047528" s="13" t="s">
        <v>572</v>
      </c>
      <c r="J1047528" s="41"/>
      <c r="K1047528" s="41"/>
      <c r="L1047528" s="41"/>
      <c r="M1047528" s="41"/>
      <c r="N1047528" s="41"/>
      <c r="O1047528" s="42" t="s">
        <v>572</v>
      </c>
      <c r="P1047528" s="42" t="s">
        <v>572</v>
      </c>
      <c r="Q1047528" s="13" t="s">
        <v>679</v>
      </c>
      <c r="R1047528" s="43"/>
      <c r="S1047528" s="43"/>
      <c r="T1047528" s="43"/>
      <c r="U1047528" s="43"/>
      <c r="V1047528" s="13"/>
      <c r="W1047528" s="42" t="s">
        <v>679</v>
      </c>
      <c r="X1047528" s="42" t="s">
        <v>679</v>
      </c>
    </row>
    <row r="1047529" spans="1:24" s="44" customFormat="1">
      <c r="A1047529" s="13" t="s">
        <v>274</v>
      </c>
      <c r="B1047529" s="41"/>
      <c r="C1047529" s="41"/>
      <c r="D1047529" s="41"/>
      <c r="E1047529" s="41"/>
      <c r="F1047529" s="41"/>
      <c r="G1047529" s="42" t="s">
        <v>274</v>
      </c>
      <c r="H1047529" s="42" t="s">
        <v>274</v>
      </c>
      <c r="I1047529" s="13" t="s">
        <v>572</v>
      </c>
      <c r="J1047529" s="41"/>
      <c r="K1047529" s="41"/>
      <c r="L1047529" s="41"/>
      <c r="M1047529" s="41"/>
      <c r="N1047529" s="41"/>
      <c r="O1047529" s="42" t="s">
        <v>572</v>
      </c>
      <c r="P1047529" s="42" t="s">
        <v>572</v>
      </c>
      <c r="Q1047529" s="13" t="s">
        <v>679</v>
      </c>
      <c r="R1047529" s="43"/>
      <c r="S1047529" s="43"/>
      <c r="T1047529" s="43"/>
      <c r="U1047529" s="43"/>
      <c r="V1047529" s="13"/>
      <c r="W1047529" s="42" t="s">
        <v>679</v>
      </c>
      <c r="X1047529" s="42" t="s">
        <v>679</v>
      </c>
    </row>
    <row r="1047530" spans="1:24" s="44" customFormat="1">
      <c r="A1047530" s="13" t="s">
        <v>274</v>
      </c>
      <c r="B1047530" s="41"/>
      <c r="C1047530" s="41"/>
      <c r="D1047530" s="41"/>
      <c r="E1047530" s="41"/>
      <c r="F1047530" s="41"/>
      <c r="G1047530" s="42" t="s">
        <v>274</v>
      </c>
      <c r="H1047530" s="42" t="s">
        <v>274</v>
      </c>
      <c r="I1047530" s="13" t="s">
        <v>572</v>
      </c>
      <c r="J1047530" s="41"/>
      <c r="K1047530" s="41"/>
      <c r="L1047530" s="41"/>
      <c r="M1047530" s="41"/>
      <c r="N1047530" s="41"/>
      <c r="O1047530" s="42" t="s">
        <v>572</v>
      </c>
      <c r="P1047530" s="42" t="s">
        <v>572</v>
      </c>
      <c r="Q1047530" s="13" t="s">
        <v>679</v>
      </c>
      <c r="R1047530" s="43"/>
      <c r="S1047530" s="43"/>
      <c r="T1047530" s="43"/>
      <c r="U1047530" s="43"/>
      <c r="V1047530" s="13"/>
      <c r="W1047530" s="42" t="s">
        <v>679</v>
      </c>
      <c r="X1047530" s="42" t="s">
        <v>679</v>
      </c>
    </row>
    <row r="1047531" spans="1:24" s="44" customFormat="1">
      <c r="A1047531" s="13" t="s">
        <v>274</v>
      </c>
      <c r="B1047531" s="41"/>
      <c r="C1047531" s="41"/>
      <c r="D1047531" s="41"/>
      <c r="E1047531" s="41"/>
      <c r="F1047531" s="41"/>
      <c r="G1047531" s="42" t="s">
        <v>274</v>
      </c>
      <c r="H1047531" s="42" t="s">
        <v>274</v>
      </c>
      <c r="I1047531" s="13" t="s">
        <v>572</v>
      </c>
      <c r="J1047531" s="41"/>
      <c r="K1047531" s="41"/>
      <c r="L1047531" s="41"/>
      <c r="M1047531" s="41"/>
      <c r="N1047531" s="41"/>
      <c r="O1047531" s="42" t="s">
        <v>572</v>
      </c>
      <c r="P1047531" s="42" t="s">
        <v>572</v>
      </c>
      <c r="Q1047531" s="13" t="s">
        <v>680</v>
      </c>
      <c r="R1047531" s="43"/>
      <c r="S1047531" s="43"/>
      <c r="T1047531" s="43"/>
      <c r="U1047531" s="43"/>
      <c r="V1047531" s="13"/>
      <c r="W1047531" s="42" t="s">
        <v>680</v>
      </c>
      <c r="X1047531" s="42" t="s">
        <v>680</v>
      </c>
    </row>
    <row r="1047532" spans="1:24" s="44" customFormat="1">
      <c r="A1047532" s="13" t="s">
        <v>274</v>
      </c>
      <c r="B1047532" s="41"/>
      <c r="C1047532" s="41"/>
      <c r="D1047532" s="41"/>
      <c r="E1047532" s="41"/>
      <c r="F1047532" s="41"/>
      <c r="G1047532" s="42" t="s">
        <v>274</v>
      </c>
      <c r="H1047532" s="42" t="s">
        <v>274</v>
      </c>
      <c r="I1047532" s="13" t="s">
        <v>572</v>
      </c>
      <c r="J1047532" s="41"/>
      <c r="K1047532" s="41"/>
      <c r="L1047532" s="41"/>
      <c r="M1047532" s="41"/>
      <c r="N1047532" s="41"/>
      <c r="O1047532" s="42" t="s">
        <v>572</v>
      </c>
      <c r="P1047532" s="42" t="s">
        <v>572</v>
      </c>
      <c r="Q1047532" s="13" t="s">
        <v>680</v>
      </c>
      <c r="R1047532" s="43"/>
      <c r="S1047532" s="43"/>
      <c r="T1047532" s="43"/>
      <c r="U1047532" s="43"/>
      <c r="V1047532" s="13"/>
      <c r="W1047532" s="42" t="s">
        <v>680</v>
      </c>
      <c r="X1047532" s="42" t="s">
        <v>680</v>
      </c>
    </row>
    <row r="1047533" spans="1:24" s="44" customFormat="1">
      <c r="A1047533" s="13" t="s">
        <v>274</v>
      </c>
      <c r="B1047533" s="41"/>
      <c r="C1047533" s="41"/>
      <c r="D1047533" s="41"/>
      <c r="E1047533" s="41"/>
      <c r="F1047533" s="41"/>
      <c r="G1047533" s="42" t="s">
        <v>274</v>
      </c>
      <c r="H1047533" s="42" t="s">
        <v>274</v>
      </c>
      <c r="I1047533" s="13" t="s">
        <v>572</v>
      </c>
      <c r="J1047533" s="41"/>
      <c r="K1047533" s="41"/>
      <c r="L1047533" s="41"/>
      <c r="M1047533" s="41"/>
      <c r="N1047533" s="41"/>
      <c r="O1047533" s="42" t="s">
        <v>572</v>
      </c>
      <c r="P1047533" s="42" t="s">
        <v>572</v>
      </c>
      <c r="Q1047533" s="13" t="s">
        <v>681</v>
      </c>
      <c r="R1047533" s="43"/>
      <c r="S1047533" s="43"/>
      <c r="T1047533" s="43"/>
      <c r="U1047533" s="43"/>
      <c r="V1047533" s="13"/>
      <c r="W1047533" s="42" t="s">
        <v>681</v>
      </c>
      <c r="X1047533" s="42" t="s">
        <v>681</v>
      </c>
    </row>
    <row r="1047534" spans="1:24" s="44" customFormat="1">
      <c r="A1047534" s="13" t="s">
        <v>354</v>
      </c>
      <c r="B1047534" s="41"/>
      <c r="C1047534" s="41"/>
      <c r="D1047534" s="41"/>
      <c r="E1047534" s="41"/>
      <c r="F1047534" s="41"/>
      <c r="G1047534" s="42" t="s">
        <v>354</v>
      </c>
      <c r="H1047534" s="42" t="s">
        <v>354</v>
      </c>
      <c r="I1047534" s="13" t="s">
        <v>581</v>
      </c>
      <c r="J1047534" s="41"/>
      <c r="K1047534" s="41"/>
      <c r="L1047534" s="41"/>
      <c r="M1047534" s="41"/>
      <c r="N1047534" s="41"/>
      <c r="O1047534" s="42" t="s">
        <v>581</v>
      </c>
      <c r="P1047534" s="42" t="s">
        <v>581</v>
      </c>
      <c r="Q1047534" s="13" t="s">
        <v>682</v>
      </c>
      <c r="R1047534" s="43"/>
      <c r="S1047534" s="43"/>
      <c r="T1047534" s="43"/>
      <c r="U1047534" s="43"/>
      <c r="V1047534" s="13"/>
      <c r="W1047534" s="42" t="s">
        <v>682</v>
      </c>
      <c r="X1047534" s="42" t="s">
        <v>682</v>
      </c>
    </row>
    <row r="1047535" spans="1:24" s="44" customFormat="1">
      <c r="A1047535" s="13" t="s">
        <v>354</v>
      </c>
      <c r="B1047535" s="41"/>
      <c r="C1047535" s="41"/>
      <c r="D1047535" s="41"/>
      <c r="E1047535" s="41"/>
      <c r="F1047535" s="41"/>
      <c r="G1047535" s="42" t="s">
        <v>354</v>
      </c>
      <c r="H1047535" s="42" t="s">
        <v>354</v>
      </c>
      <c r="I1047535" s="13" t="s">
        <v>581</v>
      </c>
      <c r="J1047535" s="41"/>
      <c r="K1047535" s="41"/>
      <c r="L1047535" s="41"/>
      <c r="M1047535" s="41"/>
      <c r="N1047535" s="41"/>
      <c r="O1047535" s="42" t="s">
        <v>581</v>
      </c>
      <c r="P1047535" s="42" t="s">
        <v>581</v>
      </c>
      <c r="Q1047535" s="13" t="s">
        <v>682</v>
      </c>
      <c r="R1047535" s="43"/>
      <c r="S1047535" s="43"/>
      <c r="T1047535" s="43"/>
      <c r="U1047535" s="43"/>
      <c r="V1047535" s="13"/>
      <c r="W1047535" s="42" t="s">
        <v>682</v>
      </c>
      <c r="X1047535" s="42" t="s">
        <v>682</v>
      </c>
    </row>
    <row r="1047536" spans="1:24" s="44" customFormat="1">
      <c r="A1047536" s="13" t="s">
        <v>354</v>
      </c>
      <c r="B1047536" s="41"/>
      <c r="C1047536" s="41"/>
      <c r="D1047536" s="41"/>
      <c r="E1047536" s="41"/>
      <c r="F1047536" s="41"/>
      <c r="G1047536" s="42" t="s">
        <v>354</v>
      </c>
      <c r="H1047536" s="42" t="s">
        <v>354</v>
      </c>
      <c r="I1047536" s="13" t="s">
        <v>581</v>
      </c>
      <c r="J1047536" s="41"/>
      <c r="K1047536" s="41"/>
      <c r="L1047536" s="41"/>
      <c r="M1047536" s="41"/>
      <c r="N1047536" s="41"/>
      <c r="O1047536" s="42" t="s">
        <v>581</v>
      </c>
      <c r="P1047536" s="42" t="s">
        <v>581</v>
      </c>
      <c r="Q1047536" s="13" t="s">
        <v>682</v>
      </c>
      <c r="R1047536" s="43"/>
      <c r="S1047536" s="43"/>
      <c r="T1047536" s="43"/>
      <c r="U1047536" s="43"/>
      <c r="V1047536" s="13"/>
      <c r="W1047536" s="42" t="s">
        <v>682</v>
      </c>
      <c r="X1047536" s="42" t="s">
        <v>682</v>
      </c>
    </row>
    <row r="1047537" spans="1:24" s="44" customFormat="1">
      <c r="A1047537" s="13" t="s">
        <v>354</v>
      </c>
      <c r="B1047537" s="41"/>
      <c r="C1047537" s="41"/>
      <c r="D1047537" s="41"/>
      <c r="E1047537" s="41"/>
      <c r="F1047537" s="41"/>
      <c r="G1047537" s="42" t="s">
        <v>354</v>
      </c>
      <c r="H1047537" s="42" t="s">
        <v>354</v>
      </c>
      <c r="I1047537" s="13" t="s">
        <v>581</v>
      </c>
      <c r="J1047537" s="41"/>
      <c r="K1047537" s="41"/>
      <c r="L1047537" s="41"/>
      <c r="M1047537" s="41"/>
      <c r="N1047537" s="41"/>
      <c r="O1047537" s="42" t="s">
        <v>581</v>
      </c>
      <c r="P1047537" s="42" t="s">
        <v>581</v>
      </c>
      <c r="Q1047537" s="13" t="s">
        <v>682</v>
      </c>
      <c r="R1047537" s="43"/>
      <c r="S1047537" s="43"/>
      <c r="T1047537" s="43"/>
      <c r="U1047537" s="43"/>
      <c r="V1047537" s="13"/>
      <c r="W1047537" s="42" t="s">
        <v>682</v>
      </c>
      <c r="X1047537" s="42" t="s">
        <v>682</v>
      </c>
    </row>
    <row r="1047538" spans="1:24" s="44" customFormat="1">
      <c r="A1047538" s="13" t="s">
        <v>354</v>
      </c>
      <c r="B1047538" s="41"/>
      <c r="C1047538" s="41"/>
      <c r="D1047538" s="41"/>
      <c r="E1047538" s="41"/>
      <c r="F1047538" s="41"/>
      <c r="G1047538" s="42" t="s">
        <v>354</v>
      </c>
      <c r="H1047538" s="42" t="s">
        <v>354</v>
      </c>
      <c r="I1047538" s="13" t="s">
        <v>581</v>
      </c>
      <c r="J1047538" s="41"/>
      <c r="K1047538" s="41"/>
      <c r="L1047538" s="41"/>
      <c r="M1047538" s="41"/>
      <c r="N1047538" s="41"/>
      <c r="O1047538" s="42" t="s">
        <v>581</v>
      </c>
      <c r="P1047538" s="42" t="s">
        <v>581</v>
      </c>
      <c r="Q1047538" s="13" t="s">
        <v>682</v>
      </c>
      <c r="R1047538" s="43"/>
      <c r="S1047538" s="43"/>
      <c r="T1047538" s="43"/>
      <c r="U1047538" s="43"/>
      <c r="V1047538" s="13"/>
      <c r="W1047538" s="42" t="s">
        <v>682</v>
      </c>
      <c r="X1047538" s="42" t="s">
        <v>682</v>
      </c>
    </row>
    <row r="1047539" spans="1:24" s="44" customFormat="1">
      <c r="A1047539" s="13" t="s">
        <v>354</v>
      </c>
      <c r="B1047539" s="41"/>
      <c r="C1047539" s="41"/>
      <c r="D1047539" s="41"/>
      <c r="E1047539" s="41"/>
      <c r="F1047539" s="41"/>
      <c r="G1047539" s="42" t="s">
        <v>354</v>
      </c>
      <c r="H1047539" s="42" t="s">
        <v>354</v>
      </c>
      <c r="I1047539" s="13" t="s">
        <v>581</v>
      </c>
      <c r="J1047539" s="41"/>
      <c r="K1047539" s="41"/>
      <c r="L1047539" s="41"/>
      <c r="M1047539" s="41"/>
      <c r="N1047539" s="41"/>
      <c r="O1047539" s="42" t="s">
        <v>581</v>
      </c>
      <c r="P1047539" s="42" t="s">
        <v>581</v>
      </c>
      <c r="Q1047539" s="13" t="s">
        <v>682</v>
      </c>
      <c r="R1047539" s="43"/>
      <c r="S1047539" s="43"/>
      <c r="T1047539" s="43"/>
      <c r="U1047539" s="43"/>
      <c r="V1047539" s="13"/>
      <c r="W1047539" s="42" t="s">
        <v>682</v>
      </c>
      <c r="X1047539" s="42" t="s">
        <v>682</v>
      </c>
    </row>
    <row r="1047540" spans="1:24" s="44" customFormat="1">
      <c r="A1047540" s="13" t="s">
        <v>354</v>
      </c>
      <c r="B1047540" s="41"/>
      <c r="C1047540" s="41"/>
      <c r="D1047540" s="41"/>
      <c r="E1047540" s="41"/>
      <c r="F1047540" s="41"/>
      <c r="G1047540" s="42" t="s">
        <v>354</v>
      </c>
      <c r="H1047540" s="42" t="s">
        <v>354</v>
      </c>
      <c r="I1047540" s="13" t="s">
        <v>581</v>
      </c>
      <c r="J1047540" s="41"/>
      <c r="K1047540" s="41"/>
      <c r="L1047540" s="41"/>
      <c r="M1047540" s="41"/>
      <c r="N1047540" s="41"/>
      <c r="O1047540" s="42" t="s">
        <v>581</v>
      </c>
      <c r="P1047540" s="42" t="s">
        <v>581</v>
      </c>
      <c r="Q1047540" s="13" t="s">
        <v>682</v>
      </c>
      <c r="R1047540" s="43"/>
      <c r="S1047540" s="43"/>
      <c r="T1047540" s="43"/>
      <c r="U1047540" s="43"/>
      <c r="V1047540" s="13"/>
      <c r="W1047540" s="42" t="s">
        <v>682</v>
      </c>
      <c r="X1047540" s="42" t="s">
        <v>682</v>
      </c>
    </row>
    <row r="1047541" spans="1:24" s="44" customFormat="1">
      <c r="A1047541" s="13" t="s">
        <v>354</v>
      </c>
      <c r="B1047541" s="41"/>
      <c r="C1047541" s="41"/>
      <c r="D1047541" s="41"/>
      <c r="E1047541" s="41"/>
      <c r="F1047541" s="41"/>
      <c r="G1047541" s="42" t="s">
        <v>354</v>
      </c>
      <c r="H1047541" s="42" t="s">
        <v>354</v>
      </c>
      <c r="I1047541" s="13" t="s">
        <v>581</v>
      </c>
      <c r="J1047541" s="41"/>
      <c r="K1047541" s="41"/>
      <c r="L1047541" s="41"/>
      <c r="M1047541" s="41"/>
      <c r="N1047541" s="41"/>
      <c r="O1047541" s="42" t="s">
        <v>581</v>
      </c>
      <c r="P1047541" s="42" t="s">
        <v>581</v>
      </c>
      <c r="Q1047541" s="13" t="s">
        <v>683</v>
      </c>
      <c r="R1047541" s="43"/>
      <c r="S1047541" s="43"/>
      <c r="T1047541" s="43"/>
      <c r="U1047541" s="43"/>
      <c r="V1047541" s="13"/>
      <c r="W1047541" s="42" t="s">
        <v>683</v>
      </c>
      <c r="X1047541" s="42" t="s">
        <v>683</v>
      </c>
    </row>
    <row r="1047542" spans="1:24" s="44" customFormat="1">
      <c r="A1047542" s="13" t="s">
        <v>354</v>
      </c>
      <c r="B1047542" s="41"/>
      <c r="C1047542" s="41"/>
      <c r="D1047542" s="41"/>
      <c r="E1047542" s="41"/>
      <c r="F1047542" s="41"/>
      <c r="G1047542" s="42" t="s">
        <v>354</v>
      </c>
      <c r="H1047542" s="42" t="s">
        <v>354</v>
      </c>
      <c r="I1047542" s="13" t="s">
        <v>581</v>
      </c>
      <c r="J1047542" s="41"/>
      <c r="K1047542" s="41"/>
      <c r="L1047542" s="41"/>
      <c r="M1047542" s="41"/>
      <c r="N1047542" s="41"/>
      <c r="O1047542" s="42" t="s">
        <v>581</v>
      </c>
      <c r="P1047542" s="42" t="s">
        <v>581</v>
      </c>
      <c r="Q1047542" s="13" t="s">
        <v>683</v>
      </c>
      <c r="R1047542" s="43"/>
      <c r="S1047542" s="43"/>
      <c r="T1047542" s="43"/>
      <c r="U1047542" s="43"/>
      <c r="V1047542" s="13"/>
      <c r="W1047542" s="42" t="s">
        <v>683</v>
      </c>
      <c r="X1047542" s="42" t="s">
        <v>683</v>
      </c>
    </row>
    <row r="1047543" spans="1:24" s="44" customFormat="1">
      <c r="A1047543" s="13" t="s">
        <v>354</v>
      </c>
      <c r="B1047543" s="41"/>
      <c r="C1047543" s="41"/>
      <c r="D1047543" s="41"/>
      <c r="E1047543" s="41"/>
      <c r="F1047543" s="41"/>
      <c r="G1047543" s="42" t="s">
        <v>354</v>
      </c>
      <c r="H1047543" s="42" t="s">
        <v>354</v>
      </c>
      <c r="I1047543" s="13" t="s">
        <v>581</v>
      </c>
      <c r="J1047543" s="41"/>
      <c r="K1047543" s="41"/>
      <c r="L1047543" s="41"/>
      <c r="M1047543" s="41"/>
      <c r="N1047543" s="41"/>
      <c r="O1047543" s="42" t="s">
        <v>581</v>
      </c>
      <c r="P1047543" s="42" t="s">
        <v>581</v>
      </c>
      <c r="Q1047543" s="13" t="s">
        <v>683</v>
      </c>
      <c r="R1047543" s="43"/>
      <c r="S1047543" s="43"/>
      <c r="T1047543" s="43"/>
      <c r="U1047543" s="43"/>
      <c r="V1047543" s="13"/>
      <c r="W1047543" s="42" t="s">
        <v>683</v>
      </c>
      <c r="X1047543" s="42" t="s">
        <v>683</v>
      </c>
    </row>
    <row r="1047544" spans="1:24" s="44" customFormat="1">
      <c r="A1047544" s="13" t="s">
        <v>354</v>
      </c>
      <c r="B1047544" s="41"/>
      <c r="C1047544" s="41"/>
      <c r="D1047544" s="41"/>
      <c r="E1047544" s="41"/>
      <c r="F1047544" s="41"/>
      <c r="G1047544" s="42" t="s">
        <v>354</v>
      </c>
      <c r="H1047544" s="42" t="s">
        <v>354</v>
      </c>
      <c r="I1047544" s="13" t="s">
        <v>581</v>
      </c>
      <c r="J1047544" s="41"/>
      <c r="K1047544" s="41"/>
      <c r="L1047544" s="41"/>
      <c r="M1047544" s="41"/>
      <c r="N1047544" s="41"/>
      <c r="O1047544" s="42" t="s">
        <v>581</v>
      </c>
      <c r="P1047544" s="42" t="s">
        <v>581</v>
      </c>
      <c r="Q1047544" s="13" t="s">
        <v>684</v>
      </c>
      <c r="R1047544" s="43"/>
      <c r="S1047544" s="43"/>
      <c r="T1047544" s="43"/>
      <c r="U1047544" s="43"/>
      <c r="V1047544" s="13"/>
      <c r="W1047544" s="42" t="s">
        <v>684</v>
      </c>
      <c r="X1047544" s="42" t="s">
        <v>684</v>
      </c>
    </row>
    <row r="1047545" spans="1:24" s="44" customFormat="1">
      <c r="A1047545" s="13" t="s">
        <v>354</v>
      </c>
      <c r="B1047545" s="41"/>
      <c r="C1047545" s="41"/>
      <c r="D1047545" s="41"/>
      <c r="E1047545" s="41"/>
      <c r="F1047545" s="41"/>
      <c r="G1047545" s="42" t="s">
        <v>354</v>
      </c>
      <c r="H1047545" s="42" t="s">
        <v>354</v>
      </c>
      <c r="I1047545" s="13" t="s">
        <v>581</v>
      </c>
      <c r="J1047545" s="41"/>
      <c r="K1047545" s="41"/>
      <c r="L1047545" s="41"/>
      <c r="M1047545" s="41"/>
      <c r="N1047545" s="41"/>
      <c r="O1047545" s="42" t="s">
        <v>581</v>
      </c>
      <c r="P1047545" s="42" t="s">
        <v>581</v>
      </c>
      <c r="Q1047545" s="13" t="s">
        <v>684</v>
      </c>
      <c r="R1047545" s="43"/>
      <c r="S1047545" s="43"/>
      <c r="T1047545" s="43"/>
      <c r="U1047545" s="43"/>
      <c r="V1047545" s="13"/>
      <c r="W1047545" s="42" t="s">
        <v>684</v>
      </c>
      <c r="X1047545" s="42" t="s">
        <v>684</v>
      </c>
    </row>
    <row r="1047546" spans="1:24" s="44" customFormat="1">
      <c r="A1047546" s="13" t="s">
        <v>354</v>
      </c>
      <c r="B1047546" s="41"/>
      <c r="C1047546" s="41"/>
      <c r="D1047546" s="41"/>
      <c r="E1047546" s="41"/>
      <c r="F1047546" s="41"/>
      <c r="G1047546" s="42" t="s">
        <v>354</v>
      </c>
      <c r="H1047546" s="42" t="s">
        <v>354</v>
      </c>
      <c r="I1047546" s="13" t="s">
        <v>581</v>
      </c>
      <c r="J1047546" s="41"/>
      <c r="K1047546" s="41"/>
      <c r="L1047546" s="41"/>
      <c r="M1047546" s="41"/>
      <c r="N1047546" s="41"/>
      <c r="O1047546" s="42" t="s">
        <v>581</v>
      </c>
      <c r="P1047546" s="42" t="s">
        <v>581</v>
      </c>
      <c r="Q1047546" s="13" t="s">
        <v>684</v>
      </c>
      <c r="R1047546" s="43"/>
      <c r="S1047546" s="43"/>
      <c r="T1047546" s="43"/>
      <c r="U1047546" s="43"/>
      <c r="V1047546" s="13"/>
      <c r="W1047546" s="42" t="s">
        <v>684</v>
      </c>
      <c r="X1047546" s="42" t="s">
        <v>684</v>
      </c>
    </row>
    <row r="1047547" spans="1:24" s="44" customFormat="1">
      <c r="A1047547" s="13" t="s">
        <v>354</v>
      </c>
      <c r="B1047547" s="41"/>
      <c r="C1047547" s="41"/>
      <c r="D1047547" s="41"/>
      <c r="E1047547" s="41"/>
      <c r="F1047547" s="41"/>
      <c r="G1047547" s="42" t="s">
        <v>354</v>
      </c>
      <c r="H1047547" s="42" t="s">
        <v>354</v>
      </c>
      <c r="I1047547" s="13" t="s">
        <v>581</v>
      </c>
      <c r="J1047547" s="41"/>
      <c r="K1047547" s="41"/>
      <c r="L1047547" s="41"/>
      <c r="M1047547" s="41"/>
      <c r="N1047547" s="41"/>
      <c r="O1047547" s="42" t="s">
        <v>581</v>
      </c>
      <c r="P1047547" s="42" t="s">
        <v>581</v>
      </c>
      <c r="Q1047547" s="13" t="s">
        <v>685</v>
      </c>
      <c r="R1047547" s="43"/>
      <c r="S1047547" s="43"/>
      <c r="T1047547" s="43"/>
      <c r="U1047547" s="43"/>
      <c r="V1047547" s="13"/>
      <c r="W1047547" s="42" t="s">
        <v>685</v>
      </c>
      <c r="X1047547" s="42" t="s">
        <v>685</v>
      </c>
    </row>
    <row r="1047548" spans="1:24" s="44" customFormat="1">
      <c r="A1047548" s="13" t="s">
        <v>354</v>
      </c>
      <c r="B1047548" s="41"/>
      <c r="C1047548" s="41"/>
      <c r="D1047548" s="41"/>
      <c r="E1047548" s="41"/>
      <c r="F1047548" s="41"/>
      <c r="G1047548" s="42" t="s">
        <v>354</v>
      </c>
      <c r="H1047548" s="42" t="s">
        <v>354</v>
      </c>
      <c r="I1047548" s="13" t="s">
        <v>581</v>
      </c>
      <c r="J1047548" s="41"/>
      <c r="K1047548" s="41"/>
      <c r="L1047548" s="41"/>
      <c r="M1047548" s="41"/>
      <c r="N1047548" s="41"/>
      <c r="O1047548" s="42" t="s">
        <v>581</v>
      </c>
      <c r="P1047548" s="42" t="s">
        <v>581</v>
      </c>
      <c r="Q1047548" s="13" t="s">
        <v>685</v>
      </c>
      <c r="R1047548" s="43"/>
      <c r="S1047548" s="43"/>
      <c r="T1047548" s="43"/>
      <c r="U1047548" s="43"/>
      <c r="V1047548" s="13"/>
      <c r="W1047548" s="42" t="s">
        <v>685</v>
      </c>
      <c r="X1047548" s="42" t="s">
        <v>685</v>
      </c>
    </row>
    <row r="1047549" spans="1:24" s="44" customFormat="1">
      <c r="A1047549" s="13" t="s">
        <v>567</v>
      </c>
      <c r="B1047549" s="41"/>
      <c r="C1047549" s="41"/>
      <c r="D1047549" s="41"/>
      <c r="E1047549" s="41"/>
      <c r="F1047549" s="41"/>
      <c r="G1047549" s="42" t="s">
        <v>567</v>
      </c>
      <c r="H1047549" s="42" t="s">
        <v>567</v>
      </c>
      <c r="I1047549" s="13" t="s">
        <v>568</v>
      </c>
      <c r="J1047549" s="41"/>
      <c r="K1047549" s="41"/>
      <c r="L1047549" s="41"/>
      <c r="M1047549" s="41"/>
      <c r="N1047549" s="41"/>
      <c r="O1047549" s="42" t="s">
        <v>568</v>
      </c>
      <c r="P1047549" s="42" t="s">
        <v>568</v>
      </c>
      <c r="Q1047549" s="13" t="s">
        <v>686</v>
      </c>
      <c r="R1047549" s="43"/>
      <c r="S1047549" s="43"/>
      <c r="T1047549" s="43"/>
      <c r="U1047549" s="43"/>
      <c r="V1047549" s="13"/>
      <c r="W1047549" s="42" t="s">
        <v>686</v>
      </c>
      <c r="X1047549" s="42" t="s">
        <v>686</v>
      </c>
    </row>
    <row r="1047550" spans="1:24" s="44" customFormat="1">
      <c r="A1047550" s="13" t="s">
        <v>567</v>
      </c>
      <c r="B1047550" s="41"/>
      <c r="C1047550" s="41"/>
      <c r="D1047550" s="41"/>
      <c r="E1047550" s="41"/>
      <c r="F1047550" s="41"/>
      <c r="G1047550" s="42" t="s">
        <v>567</v>
      </c>
      <c r="H1047550" s="42" t="s">
        <v>567</v>
      </c>
      <c r="I1047550" s="13" t="s">
        <v>568</v>
      </c>
      <c r="J1047550" s="41"/>
      <c r="K1047550" s="41"/>
      <c r="L1047550" s="41"/>
      <c r="M1047550" s="41"/>
      <c r="N1047550" s="41"/>
      <c r="O1047550" s="42" t="s">
        <v>568</v>
      </c>
      <c r="P1047550" s="42" t="s">
        <v>568</v>
      </c>
      <c r="Q1047550" s="13" t="s">
        <v>686</v>
      </c>
      <c r="R1047550" s="43"/>
      <c r="S1047550" s="43"/>
      <c r="T1047550" s="43"/>
      <c r="U1047550" s="43"/>
      <c r="V1047550" s="13"/>
      <c r="W1047550" s="42" t="s">
        <v>686</v>
      </c>
      <c r="X1047550" s="42" t="s">
        <v>686</v>
      </c>
    </row>
    <row r="1047551" spans="1:24" s="44" customFormat="1">
      <c r="A1047551" s="13" t="s">
        <v>567</v>
      </c>
      <c r="B1047551" s="41"/>
      <c r="C1047551" s="41"/>
      <c r="D1047551" s="41"/>
      <c r="E1047551" s="41"/>
      <c r="F1047551" s="41"/>
      <c r="G1047551" s="42" t="s">
        <v>567</v>
      </c>
      <c r="H1047551" s="42" t="s">
        <v>567</v>
      </c>
      <c r="I1047551" s="13" t="s">
        <v>568</v>
      </c>
      <c r="J1047551" s="41"/>
      <c r="K1047551" s="41"/>
      <c r="L1047551" s="41"/>
      <c r="M1047551" s="41"/>
      <c r="N1047551" s="41"/>
      <c r="O1047551" s="42" t="s">
        <v>568</v>
      </c>
      <c r="P1047551" s="42" t="s">
        <v>568</v>
      </c>
      <c r="Q1047551" s="13" t="s">
        <v>686</v>
      </c>
      <c r="R1047551" s="43"/>
      <c r="S1047551" s="43"/>
      <c r="T1047551" s="43"/>
      <c r="U1047551" s="43"/>
      <c r="V1047551" s="13"/>
      <c r="W1047551" s="42" t="s">
        <v>686</v>
      </c>
      <c r="X1047551" s="42" t="s">
        <v>686</v>
      </c>
    </row>
    <row r="1047552" spans="1:24" s="44" customFormat="1">
      <c r="A1047552" s="13" t="s">
        <v>567</v>
      </c>
      <c r="B1047552" s="41"/>
      <c r="C1047552" s="41"/>
      <c r="D1047552" s="41"/>
      <c r="E1047552" s="41"/>
      <c r="F1047552" s="41"/>
      <c r="G1047552" s="42" t="s">
        <v>567</v>
      </c>
      <c r="H1047552" s="42" t="s">
        <v>567</v>
      </c>
      <c r="I1047552" s="13" t="s">
        <v>568</v>
      </c>
      <c r="J1047552" s="41"/>
      <c r="K1047552" s="41"/>
      <c r="L1047552" s="41"/>
      <c r="M1047552" s="41"/>
      <c r="N1047552" s="41"/>
      <c r="O1047552" s="42" t="s">
        <v>568</v>
      </c>
      <c r="P1047552" s="42" t="s">
        <v>568</v>
      </c>
      <c r="Q1047552" s="13" t="s">
        <v>686</v>
      </c>
      <c r="R1047552" s="43"/>
      <c r="S1047552" s="43"/>
      <c r="T1047552" s="43"/>
      <c r="U1047552" s="43"/>
      <c r="V1047552" s="13"/>
      <c r="W1047552" s="42" t="s">
        <v>686</v>
      </c>
      <c r="X1047552" s="42" t="s">
        <v>686</v>
      </c>
    </row>
    <row r="1047553" spans="1:24" s="44" customFormat="1">
      <c r="A1047553" s="13" t="s">
        <v>567</v>
      </c>
      <c r="B1047553" s="41"/>
      <c r="C1047553" s="41"/>
      <c r="D1047553" s="41"/>
      <c r="E1047553" s="41"/>
      <c r="F1047553" s="41"/>
      <c r="G1047553" s="42" t="s">
        <v>567</v>
      </c>
      <c r="H1047553" s="42" t="s">
        <v>567</v>
      </c>
      <c r="I1047553" s="13" t="s">
        <v>568</v>
      </c>
      <c r="J1047553" s="41"/>
      <c r="K1047553" s="41"/>
      <c r="L1047553" s="41"/>
      <c r="M1047553" s="41"/>
      <c r="N1047553" s="41"/>
      <c r="O1047553" s="42" t="s">
        <v>568</v>
      </c>
      <c r="P1047553" s="42" t="s">
        <v>568</v>
      </c>
      <c r="Q1047553" s="13" t="s">
        <v>686</v>
      </c>
      <c r="R1047553" s="43"/>
      <c r="S1047553" s="43"/>
      <c r="T1047553" s="43"/>
      <c r="U1047553" s="43"/>
      <c r="V1047553" s="13"/>
      <c r="W1047553" s="42" t="s">
        <v>686</v>
      </c>
      <c r="X1047553" s="42" t="s">
        <v>686</v>
      </c>
    </row>
    <row r="1047554" spans="1:24" s="44" customFormat="1">
      <c r="A1047554" s="13" t="s">
        <v>567</v>
      </c>
      <c r="B1047554" s="41"/>
      <c r="C1047554" s="41"/>
      <c r="D1047554" s="41"/>
      <c r="E1047554" s="41"/>
      <c r="F1047554" s="41"/>
      <c r="G1047554" s="42" t="s">
        <v>567</v>
      </c>
      <c r="H1047554" s="42" t="s">
        <v>567</v>
      </c>
      <c r="I1047554" s="13" t="s">
        <v>568</v>
      </c>
      <c r="J1047554" s="41"/>
      <c r="K1047554" s="41"/>
      <c r="L1047554" s="41"/>
      <c r="M1047554" s="41"/>
      <c r="N1047554" s="41"/>
      <c r="O1047554" s="42" t="s">
        <v>568</v>
      </c>
      <c r="P1047554" s="42" t="s">
        <v>568</v>
      </c>
      <c r="Q1047554" s="13" t="s">
        <v>686</v>
      </c>
      <c r="R1047554" s="43"/>
      <c r="S1047554" s="43"/>
      <c r="T1047554" s="43"/>
      <c r="U1047554" s="43"/>
      <c r="V1047554" s="13"/>
      <c r="W1047554" s="42" t="s">
        <v>686</v>
      </c>
      <c r="X1047554" s="42" t="s">
        <v>686</v>
      </c>
    </row>
    <row r="1047555" spans="1:24" s="44" customFormat="1">
      <c r="A1047555" s="13" t="s">
        <v>567</v>
      </c>
      <c r="B1047555" s="41"/>
      <c r="C1047555" s="41"/>
      <c r="D1047555" s="41"/>
      <c r="E1047555" s="41"/>
      <c r="F1047555" s="41"/>
      <c r="G1047555" s="42" t="s">
        <v>567</v>
      </c>
      <c r="H1047555" s="42" t="s">
        <v>567</v>
      </c>
      <c r="I1047555" s="13" t="s">
        <v>568</v>
      </c>
      <c r="J1047555" s="41"/>
      <c r="K1047555" s="41"/>
      <c r="L1047555" s="41"/>
      <c r="M1047555" s="41"/>
      <c r="N1047555" s="41"/>
      <c r="O1047555" s="42" t="s">
        <v>568</v>
      </c>
      <c r="P1047555" s="42" t="s">
        <v>568</v>
      </c>
      <c r="Q1047555" s="13" t="s">
        <v>686</v>
      </c>
      <c r="R1047555" s="43"/>
      <c r="S1047555" s="43"/>
      <c r="T1047555" s="43"/>
      <c r="U1047555" s="43"/>
      <c r="V1047555" s="13"/>
      <c r="W1047555" s="42" t="s">
        <v>686</v>
      </c>
      <c r="X1047555" s="42" t="s">
        <v>686</v>
      </c>
    </row>
    <row r="1047556" spans="1:24" s="44" customFormat="1">
      <c r="A1047556" s="13" t="s">
        <v>567</v>
      </c>
      <c r="B1047556" s="41"/>
      <c r="C1047556" s="41"/>
      <c r="D1047556" s="41"/>
      <c r="E1047556" s="41"/>
      <c r="F1047556" s="41"/>
      <c r="G1047556" s="42" t="s">
        <v>567</v>
      </c>
      <c r="H1047556" s="42" t="s">
        <v>567</v>
      </c>
      <c r="I1047556" s="13" t="s">
        <v>568</v>
      </c>
      <c r="J1047556" s="41"/>
      <c r="K1047556" s="41"/>
      <c r="L1047556" s="41"/>
      <c r="M1047556" s="41"/>
      <c r="N1047556" s="41"/>
      <c r="O1047556" s="42" t="s">
        <v>568</v>
      </c>
      <c r="P1047556" s="42" t="s">
        <v>568</v>
      </c>
      <c r="Q1047556" s="13" t="s">
        <v>686</v>
      </c>
      <c r="R1047556" s="43"/>
      <c r="S1047556" s="43"/>
      <c r="T1047556" s="43"/>
      <c r="U1047556" s="43"/>
      <c r="V1047556" s="13"/>
      <c r="W1047556" s="42" t="s">
        <v>686</v>
      </c>
      <c r="X1047556" s="42" t="s">
        <v>686</v>
      </c>
    </row>
    <row r="1047557" spans="1:24" s="44" customFormat="1">
      <c r="A1047557" s="13" t="s">
        <v>567</v>
      </c>
      <c r="B1047557" s="41"/>
      <c r="C1047557" s="41"/>
      <c r="D1047557" s="41"/>
      <c r="E1047557" s="41"/>
      <c r="F1047557" s="41"/>
      <c r="G1047557" s="42" t="s">
        <v>567</v>
      </c>
      <c r="H1047557" s="42" t="s">
        <v>567</v>
      </c>
      <c r="I1047557" s="13" t="s">
        <v>568</v>
      </c>
      <c r="J1047557" s="41"/>
      <c r="K1047557" s="41"/>
      <c r="L1047557" s="41"/>
      <c r="M1047557" s="41"/>
      <c r="N1047557" s="41"/>
      <c r="O1047557" s="42" t="s">
        <v>568</v>
      </c>
      <c r="P1047557" s="42" t="s">
        <v>568</v>
      </c>
      <c r="Q1047557" s="13" t="s">
        <v>686</v>
      </c>
      <c r="R1047557" s="43"/>
      <c r="S1047557" s="43"/>
      <c r="T1047557" s="43"/>
      <c r="U1047557" s="43"/>
      <c r="V1047557" s="13"/>
      <c r="W1047557" s="42" t="s">
        <v>686</v>
      </c>
      <c r="X1047557" s="42" t="s">
        <v>686</v>
      </c>
    </row>
    <row r="1047558" spans="1:24" s="44" customFormat="1">
      <c r="A1047558" s="13" t="s">
        <v>567</v>
      </c>
      <c r="B1047558" s="41"/>
      <c r="C1047558" s="41"/>
      <c r="D1047558" s="41"/>
      <c r="E1047558" s="41"/>
      <c r="F1047558" s="41"/>
      <c r="G1047558" s="42" t="s">
        <v>567</v>
      </c>
      <c r="H1047558" s="42" t="s">
        <v>567</v>
      </c>
      <c r="I1047558" s="13" t="s">
        <v>568</v>
      </c>
      <c r="J1047558" s="41"/>
      <c r="K1047558" s="41"/>
      <c r="L1047558" s="41"/>
      <c r="M1047558" s="41"/>
      <c r="N1047558" s="41"/>
      <c r="O1047558" s="42" t="s">
        <v>568</v>
      </c>
      <c r="P1047558" s="42" t="s">
        <v>568</v>
      </c>
      <c r="Q1047558" s="13" t="s">
        <v>686</v>
      </c>
      <c r="R1047558" s="43"/>
      <c r="S1047558" s="43"/>
      <c r="T1047558" s="43"/>
      <c r="U1047558" s="43"/>
      <c r="V1047558" s="13"/>
      <c r="W1047558" s="42" t="s">
        <v>686</v>
      </c>
      <c r="X1047558" s="42" t="s">
        <v>686</v>
      </c>
    </row>
    <row r="1047559" spans="1:24" s="44" customFormat="1">
      <c r="A1047559" s="13" t="s">
        <v>567</v>
      </c>
      <c r="B1047559" s="41"/>
      <c r="C1047559" s="41"/>
      <c r="D1047559" s="41"/>
      <c r="E1047559" s="41"/>
      <c r="F1047559" s="41"/>
      <c r="G1047559" s="42" t="s">
        <v>567</v>
      </c>
      <c r="H1047559" s="42" t="s">
        <v>567</v>
      </c>
      <c r="I1047559" s="13" t="s">
        <v>568</v>
      </c>
      <c r="J1047559" s="41"/>
      <c r="K1047559" s="41"/>
      <c r="L1047559" s="41"/>
      <c r="M1047559" s="41"/>
      <c r="N1047559" s="41"/>
      <c r="O1047559" s="42" t="s">
        <v>568</v>
      </c>
      <c r="P1047559" s="42" t="s">
        <v>568</v>
      </c>
      <c r="Q1047559" s="13" t="s">
        <v>686</v>
      </c>
      <c r="R1047559" s="43"/>
      <c r="S1047559" s="43"/>
      <c r="T1047559" s="43"/>
      <c r="U1047559" s="43"/>
      <c r="V1047559" s="13"/>
      <c r="W1047559" s="42" t="s">
        <v>686</v>
      </c>
      <c r="X1047559" s="42" t="s">
        <v>686</v>
      </c>
    </row>
    <row r="1047560" spans="1:24" s="44" customFormat="1">
      <c r="A1047560" s="13" t="s">
        <v>567</v>
      </c>
      <c r="B1047560" s="41"/>
      <c r="C1047560" s="41"/>
      <c r="D1047560" s="41"/>
      <c r="E1047560" s="41"/>
      <c r="F1047560" s="41"/>
      <c r="G1047560" s="42" t="s">
        <v>567</v>
      </c>
      <c r="H1047560" s="42" t="s">
        <v>567</v>
      </c>
      <c r="I1047560" s="13" t="s">
        <v>568</v>
      </c>
      <c r="J1047560" s="41"/>
      <c r="K1047560" s="41"/>
      <c r="L1047560" s="41"/>
      <c r="M1047560" s="41"/>
      <c r="N1047560" s="41"/>
      <c r="O1047560" s="42" t="s">
        <v>568</v>
      </c>
      <c r="P1047560" s="42" t="s">
        <v>568</v>
      </c>
      <c r="Q1047560" s="13" t="s">
        <v>687</v>
      </c>
      <c r="R1047560" s="43"/>
      <c r="S1047560" s="43"/>
      <c r="T1047560" s="43"/>
      <c r="U1047560" s="43"/>
      <c r="V1047560" s="13"/>
      <c r="W1047560" s="42" t="s">
        <v>687</v>
      </c>
      <c r="X1047560" s="42" t="s">
        <v>687</v>
      </c>
    </row>
    <row r="1047561" spans="1:24" s="44" customFormat="1">
      <c r="A1047561" s="13" t="s">
        <v>567</v>
      </c>
      <c r="B1047561" s="41"/>
      <c r="C1047561" s="41"/>
      <c r="D1047561" s="41"/>
      <c r="E1047561" s="41"/>
      <c r="F1047561" s="41"/>
      <c r="G1047561" s="42" t="s">
        <v>567</v>
      </c>
      <c r="H1047561" s="42" t="s">
        <v>567</v>
      </c>
      <c r="I1047561" s="13" t="s">
        <v>568</v>
      </c>
      <c r="J1047561" s="41"/>
      <c r="K1047561" s="41"/>
      <c r="L1047561" s="41"/>
      <c r="M1047561" s="41"/>
      <c r="N1047561" s="41"/>
      <c r="O1047561" s="42" t="s">
        <v>568</v>
      </c>
      <c r="P1047561" s="42" t="s">
        <v>568</v>
      </c>
      <c r="Q1047561" s="13" t="s">
        <v>687</v>
      </c>
      <c r="R1047561" s="43"/>
      <c r="S1047561" s="43"/>
      <c r="T1047561" s="43"/>
      <c r="U1047561" s="43"/>
      <c r="V1047561" s="13"/>
      <c r="W1047561" s="42" t="s">
        <v>687</v>
      </c>
      <c r="X1047561" s="42" t="s">
        <v>687</v>
      </c>
    </row>
    <row r="1047562" spans="1:24" s="44" customFormat="1">
      <c r="A1047562" s="13" t="s">
        <v>567</v>
      </c>
      <c r="B1047562" s="41"/>
      <c r="C1047562" s="41"/>
      <c r="D1047562" s="41"/>
      <c r="E1047562" s="41"/>
      <c r="F1047562" s="41"/>
      <c r="G1047562" s="42" t="s">
        <v>567</v>
      </c>
      <c r="H1047562" s="42" t="s">
        <v>567</v>
      </c>
      <c r="I1047562" s="13" t="s">
        <v>568</v>
      </c>
      <c r="J1047562" s="41"/>
      <c r="K1047562" s="41"/>
      <c r="L1047562" s="41"/>
      <c r="M1047562" s="41"/>
      <c r="N1047562" s="41"/>
      <c r="O1047562" s="42" t="s">
        <v>568</v>
      </c>
      <c r="P1047562" s="42" t="s">
        <v>568</v>
      </c>
      <c r="Q1047562" s="13" t="s">
        <v>687</v>
      </c>
      <c r="R1047562" s="43"/>
      <c r="S1047562" s="43"/>
      <c r="T1047562" s="43"/>
      <c r="U1047562" s="43"/>
      <c r="V1047562" s="13"/>
      <c r="W1047562" s="42" t="s">
        <v>687</v>
      </c>
      <c r="X1047562" s="42" t="s">
        <v>687</v>
      </c>
    </row>
    <row r="1047563" spans="1:24" s="44" customFormat="1">
      <c r="A1047563" s="13" t="s">
        <v>567</v>
      </c>
      <c r="B1047563" s="41"/>
      <c r="C1047563" s="41"/>
      <c r="D1047563" s="41"/>
      <c r="E1047563" s="41"/>
      <c r="F1047563" s="41"/>
      <c r="G1047563" s="42" t="s">
        <v>567</v>
      </c>
      <c r="H1047563" s="42" t="s">
        <v>567</v>
      </c>
      <c r="I1047563" s="13" t="s">
        <v>568</v>
      </c>
      <c r="J1047563" s="41"/>
      <c r="K1047563" s="41"/>
      <c r="L1047563" s="41"/>
      <c r="M1047563" s="41"/>
      <c r="N1047563" s="41"/>
      <c r="O1047563" s="42" t="s">
        <v>568</v>
      </c>
      <c r="P1047563" s="42" t="s">
        <v>568</v>
      </c>
      <c r="Q1047563" s="13" t="s">
        <v>687</v>
      </c>
      <c r="R1047563" s="43"/>
      <c r="S1047563" s="43"/>
      <c r="T1047563" s="43"/>
      <c r="U1047563" s="43"/>
      <c r="V1047563" s="13"/>
      <c r="W1047563" s="42" t="s">
        <v>687</v>
      </c>
      <c r="X1047563" s="42" t="s">
        <v>687</v>
      </c>
    </row>
    <row r="1047564" spans="1:24" s="44" customFormat="1">
      <c r="A1047564" s="13" t="s">
        <v>567</v>
      </c>
      <c r="B1047564" s="41"/>
      <c r="C1047564" s="41"/>
      <c r="D1047564" s="41"/>
      <c r="E1047564" s="41"/>
      <c r="F1047564" s="41"/>
      <c r="G1047564" s="42" t="s">
        <v>567</v>
      </c>
      <c r="H1047564" s="42" t="s">
        <v>567</v>
      </c>
      <c r="I1047564" s="13" t="s">
        <v>568</v>
      </c>
      <c r="J1047564" s="41"/>
      <c r="K1047564" s="41"/>
      <c r="L1047564" s="41"/>
      <c r="M1047564" s="41"/>
      <c r="N1047564" s="41"/>
      <c r="O1047564" s="42" t="s">
        <v>568</v>
      </c>
      <c r="P1047564" s="42" t="s">
        <v>568</v>
      </c>
      <c r="Q1047564" s="13" t="s">
        <v>687</v>
      </c>
      <c r="R1047564" s="43"/>
      <c r="S1047564" s="43"/>
      <c r="T1047564" s="43"/>
      <c r="U1047564" s="43"/>
      <c r="V1047564" s="13"/>
      <c r="W1047564" s="42" t="s">
        <v>687</v>
      </c>
      <c r="X1047564" s="42" t="s">
        <v>687</v>
      </c>
    </row>
    <row r="1047565" spans="1:24" s="44" customFormat="1">
      <c r="A1047565" s="13" t="s">
        <v>567</v>
      </c>
      <c r="B1047565" s="41"/>
      <c r="C1047565" s="41"/>
      <c r="D1047565" s="41"/>
      <c r="E1047565" s="41"/>
      <c r="F1047565" s="41"/>
      <c r="G1047565" s="42" t="s">
        <v>567</v>
      </c>
      <c r="H1047565" s="42" t="s">
        <v>567</v>
      </c>
      <c r="I1047565" s="13" t="s">
        <v>568</v>
      </c>
      <c r="J1047565" s="41"/>
      <c r="K1047565" s="41"/>
      <c r="L1047565" s="41"/>
      <c r="M1047565" s="41"/>
      <c r="N1047565" s="41"/>
      <c r="O1047565" s="42" t="s">
        <v>568</v>
      </c>
      <c r="P1047565" s="42" t="s">
        <v>568</v>
      </c>
      <c r="Q1047565" s="13" t="s">
        <v>688</v>
      </c>
      <c r="R1047565" s="43"/>
      <c r="S1047565" s="43"/>
      <c r="T1047565" s="43"/>
      <c r="U1047565" s="43"/>
      <c r="V1047565" s="13"/>
      <c r="W1047565" s="42" t="s">
        <v>688</v>
      </c>
      <c r="X1047565" s="42" t="s">
        <v>688</v>
      </c>
    </row>
    <row r="1047566" spans="1:24" s="44" customFormat="1">
      <c r="A1047566" s="13" t="s">
        <v>567</v>
      </c>
      <c r="B1047566" s="41"/>
      <c r="C1047566" s="41"/>
      <c r="D1047566" s="41"/>
      <c r="E1047566" s="41"/>
      <c r="F1047566" s="41"/>
      <c r="G1047566" s="42" t="s">
        <v>567</v>
      </c>
      <c r="H1047566" s="42" t="s">
        <v>567</v>
      </c>
      <c r="I1047566" s="13" t="s">
        <v>568</v>
      </c>
      <c r="J1047566" s="41"/>
      <c r="K1047566" s="41"/>
      <c r="L1047566" s="41"/>
      <c r="M1047566" s="41"/>
      <c r="N1047566" s="41"/>
      <c r="O1047566" s="42" t="s">
        <v>568</v>
      </c>
      <c r="P1047566" s="42" t="s">
        <v>568</v>
      </c>
      <c r="Q1047566" s="13" t="s">
        <v>688</v>
      </c>
      <c r="R1047566" s="43"/>
      <c r="S1047566" s="43"/>
      <c r="T1047566" s="43"/>
      <c r="U1047566" s="43"/>
      <c r="V1047566" s="13"/>
      <c r="W1047566" s="42" t="s">
        <v>688</v>
      </c>
      <c r="X1047566" s="42" t="s">
        <v>688</v>
      </c>
    </row>
    <row r="1047567" spans="1:24" s="44" customFormat="1">
      <c r="A1047567" s="13" t="s">
        <v>567</v>
      </c>
      <c r="B1047567" s="41"/>
      <c r="C1047567" s="41"/>
      <c r="D1047567" s="41"/>
      <c r="E1047567" s="41"/>
      <c r="F1047567" s="41"/>
      <c r="G1047567" s="42" t="s">
        <v>567</v>
      </c>
      <c r="H1047567" s="42" t="s">
        <v>567</v>
      </c>
      <c r="I1047567" s="13" t="s">
        <v>568</v>
      </c>
      <c r="J1047567" s="41"/>
      <c r="K1047567" s="41"/>
      <c r="L1047567" s="41"/>
      <c r="M1047567" s="41"/>
      <c r="N1047567" s="41"/>
      <c r="O1047567" s="42" t="s">
        <v>568</v>
      </c>
      <c r="P1047567" s="42" t="s">
        <v>568</v>
      </c>
      <c r="Q1047567" s="13" t="s">
        <v>688</v>
      </c>
      <c r="R1047567" s="43"/>
      <c r="S1047567" s="43"/>
      <c r="T1047567" s="43"/>
      <c r="U1047567" s="43"/>
      <c r="V1047567" s="13"/>
      <c r="W1047567" s="42" t="s">
        <v>688</v>
      </c>
      <c r="X1047567" s="42" t="s">
        <v>688</v>
      </c>
    </row>
    <row r="1047568" spans="1:24" s="44" customFormat="1">
      <c r="A1047568" s="13" t="s">
        <v>567</v>
      </c>
      <c r="B1047568" s="41"/>
      <c r="C1047568" s="41"/>
      <c r="D1047568" s="41"/>
      <c r="E1047568" s="41"/>
      <c r="F1047568" s="41"/>
      <c r="G1047568" s="42" t="s">
        <v>567</v>
      </c>
      <c r="H1047568" s="42" t="s">
        <v>567</v>
      </c>
      <c r="I1047568" s="13" t="s">
        <v>568</v>
      </c>
      <c r="J1047568" s="41"/>
      <c r="K1047568" s="41"/>
      <c r="L1047568" s="41"/>
      <c r="M1047568" s="41"/>
      <c r="N1047568" s="41"/>
      <c r="O1047568" s="42" t="s">
        <v>568</v>
      </c>
      <c r="P1047568" s="42" t="s">
        <v>568</v>
      </c>
      <c r="Q1047568" s="13" t="s">
        <v>688</v>
      </c>
      <c r="R1047568" s="43"/>
      <c r="S1047568" s="43"/>
      <c r="T1047568" s="43"/>
      <c r="U1047568" s="43"/>
      <c r="V1047568" s="13"/>
      <c r="W1047568" s="42" t="s">
        <v>688</v>
      </c>
      <c r="X1047568" s="42" t="s">
        <v>688</v>
      </c>
    </row>
    <row r="1047569" spans="1:24" s="44" customFormat="1">
      <c r="A1047569" s="13" t="s">
        <v>567</v>
      </c>
      <c r="B1047569" s="41"/>
      <c r="C1047569" s="41"/>
      <c r="D1047569" s="41"/>
      <c r="E1047569" s="41"/>
      <c r="F1047569" s="41"/>
      <c r="G1047569" s="42" t="s">
        <v>567</v>
      </c>
      <c r="H1047569" s="42" t="s">
        <v>567</v>
      </c>
      <c r="I1047569" s="13" t="s">
        <v>568</v>
      </c>
      <c r="J1047569" s="41"/>
      <c r="K1047569" s="41"/>
      <c r="L1047569" s="41"/>
      <c r="M1047569" s="41"/>
      <c r="N1047569" s="41"/>
      <c r="O1047569" s="42" t="s">
        <v>568</v>
      </c>
      <c r="P1047569" s="42" t="s">
        <v>568</v>
      </c>
      <c r="Q1047569" s="13" t="s">
        <v>688</v>
      </c>
      <c r="R1047569" s="43"/>
      <c r="S1047569" s="43"/>
      <c r="T1047569" s="43"/>
      <c r="U1047569" s="43"/>
      <c r="V1047569" s="13"/>
      <c r="W1047569" s="42" t="s">
        <v>688</v>
      </c>
      <c r="X1047569" s="42" t="s">
        <v>688</v>
      </c>
    </row>
    <row r="1047570" spans="1:24" s="44" customFormat="1">
      <c r="A1047570" s="13" t="s">
        <v>567</v>
      </c>
      <c r="B1047570" s="41"/>
      <c r="C1047570" s="41"/>
      <c r="D1047570" s="41"/>
      <c r="E1047570" s="41"/>
      <c r="F1047570" s="41"/>
      <c r="G1047570" s="42" t="s">
        <v>567</v>
      </c>
      <c r="H1047570" s="42" t="s">
        <v>567</v>
      </c>
      <c r="I1047570" s="13" t="s">
        <v>568</v>
      </c>
      <c r="J1047570" s="41"/>
      <c r="K1047570" s="41"/>
      <c r="L1047570" s="41"/>
      <c r="M1047570" s="41"/>
      <c r="N1047570" s="41"/>
      <c r="O1047570" s="42" t="s">
        <v>568</v>
      </c>
      <c r="P1047570" s="42" t="s">
        <v>568</v>
      </c>
      <c r="Q1047570" s="13" t="s">
        <v>688</v>
      </c>
      <c r="R1047570" s="43"/>
      <c r="S1047570" s="43"/>
      <c r="T1047570" s="43"/>
      <c r="U1047570" s="43"/>
      <c r="V1047570" s="13"/>
      <c r="W1047570" s="42" t="s">
        <v>688</v>
      </c>
      <c r="X1047570" s="42" t="s">
        <v>688</v>
      </c>
    </row>
    <row r="1047571" spans="1:24" s="44" customFormat="1">
      <c r="A1047571" s="13" t="s">
        <v>567</v>
      </c>
      <c r="B1047571" s="41"/>
      <c r="C1047571" s="41"/>
      <c r="D1047571" s="41"/>
      <c r="E1047571" s="41"/>
      <c r="F1047571" s="41"/>
      <c r="G1047571" s="42" t="s">
        <v>567</v>
      </c>
      <c r="H1047571" s="42" t="s">
        <v>567</v>
      </c>
      <c r="I1047571" s="13" t="s">
        <v>568</v>
      </c>
      <c r="J1047571" s="41"/>
      <c r="K1047571" s="41"/>
      <c r="L1047571" s="41"/>
      <c r="M1047571" s="41"/>
      <c r="N1047571" s="41"/>
      <c r="O1047571" s="42" t="s">
        <v>568</v>
      </c>
      <c r="P1047571" s="42" t="s">
        <v>568</v>
      </c>
      <c r="Q1047571" s="13" t="s">
        <v>688</v>
      </c>
      <c r="R1047571" s="43"/>
      <c r="S1047571" s="43"/>
      <c r="T1047571" s="43"/>
      <c r="U1047571" s="43"/>
      <c r="V1047571" s="13"/>
      <c r="W1047571" s="42" t="s">
        <v>688</v>
      </c>
      <c r="X1047571" s="42" t="s">
        <v>688</v>
      </c>
    </row>
    <row r="1047572" spans="1:24" s="44" customFormat="1">
      <c r="A1047572" s="13" t="s">
        <v>567</v>
      </c>
      <c r="B1047572" s="41"/>
      <c r="C1047572" s="41"/>
      <c r="D1047572" s="41"/>
      <c r="E1047572" s="41"/>
      <c r="F1047572" s="41"/>
      <c r="G1047572" s="42" t="s">
        <v>567</v>
      </c>
      <c r="H1047572" s="42" t="s">
        <v>567</v>
      </c>
      <c r="I1047572" s="13" t="s">
        <v>568</v>
      </c>
      <c r="J1047572" s="41"/>
      <c r="K1047572" s="41"/>
      <c r="L1047572" s="41"/>
      <c r="M1047572" s="41"/>
      <c r="N1047572" s="41"/>
      <c r="O1047572" s="42" t="s">
        <v>568</v>
      </c>
      <c r="P1047572" s="42" t="s">
        <v>568</v>
      </c>
      <c r="Q1047572" s="13" t="s">
        <v>688</v>
      </c>
      <c r="R1047572" s="43"/>
      <c r="S1047572" s="43"/>
      <c r="T1047572" s="43"/>
      <c r="U1047572" s="43"/>
      <c r="V1047572" s="13"/>
      <c r="W1047572" s="42" t="s">
        <v>688</v>
      </c>
      <c r="X1047572" s="42" t="s">
        <v>688</v>
      </c>
    </row>
    <row r="1047573" spans="1:24" s="44" customFormat="1">
      <c r="A1047573" s="13" t="s">
        <v>567</v>
      </c>
      <c r="B1047573" s="41"/>
      <c r="C1047573" s="41"/>
      <c r="D1047573" s="41"/>
      <c r="E1047573" s="41"/>
      <c r="F1047573" s="41"/>
      <c r="G1047573" s="42" t="s">
        <v>567</v>
      </c>
      <c r="H1047573" s="42" t="s">
        <v>567</v>
      </c>
      <c r="I1047573" s="13" t="s">
        <v>568</v>
      </c>
      <c r="J1047573" s="41"/>
      <c r="K1047573" s="41"/>
      <c r="L1047573" s="41"/>
      <c r="M1047573" s="41"/>
      <c r="N1047573" s="41"/>
      <c r="O1047573" s="42" t="s">
        <v>568</v>
      </c>
      <c r="P1047573" s="42" t="s">
        <v>568</v>
      </c>
      <c r="Q1047573" s="13" t="s">
        <v>688</v>
      </c>
      <c r="R1047573" s="43"/>
      <c r="S1047573" s="43"/>
      <c r="T1047573" s="43"/>
      <c r="U1047573" s="43"/>
      <c r="V1047573" s="13"/>
      <c r="W1047573" s="42" t="s">
        <v>688</v>
      </c>
      <c r="X1047573" s="42" t="s">
        <v>688</v>
      </c>
    </row>
    <row r="1047574" spans="1:24" s="44" customFormat="1">
      <c r="A1047574" s="13" t="s">
        <v>567</v>
      </c>
      <c r="B1047574" s="41"/>
      <c r="C1047574" s="41"/>
      <c r="D1047574" s="41"/>
      <c r="E1047574" s="41"/>
      <c r="F1047574" s="41"/>
      <c r="G1047574" s="42" t="s">
        <v>567</v>
      </c>
      <c r="H1047574" s="42" t="s">
        <v>567</v>
      </c>
      <c r="I1047574" s="13" t="s">
        <v>568</v>
      </c>
      <c r="J1047574" s="41"/>
      <c r="K1047574" s="41"/>
      <c r="L1047574" s="41"/>
      <c r="M1047574" s="41"/>
      <c r="N1047574" s="41"/>
      <c r="O1047574" s="42" t="s">
        <v>568</v>
      </c>
      <c r="P1047574" s="42" t="s">
        <v>568</v>
      </c>
      <c r="Q1047574" s="13" t="s">
        <v>688</v>
      </c>
      <c r="R1047574" s="43"/>
      <c r="S1047574" s="43"/>
      <c r="T1047574" s="43"/>
      <c r="U1047574" s="43"/>
      <c r="V1047574" s="13"/>
      <c r="W1047574" s="42" t="s">
        <v>688</v>
      </c>
      <c r="X1047574" s="42" t="s">
        <v>688</v>
      </c>
    </row>
    <row r="1047575" spans="1:24" s="44" customFormat="1">
      <c r="A1047575" s="13" t="s">
        <v>567</v>
      </c>
      <c r="B1047575" s="41"/>
      <c r="C1047575" s="41"/>
      <c r="D1047575" s="41"/>
      <c r="E1047575" s="41"/>
      <c r="F1047575" s="41"/>
      <c r="G1047575" s="42" t="s">
        <v>567</v>
      </c>
      <c r="H1047575" s="42" t="s">
        <v>567</v>
      </c>
      <c r="I1047575" s="13" t="s">
        <v>568</v>
      </c>
      <c r="J1047575" s="41"/>
      <c r="K1047575" s="41"/>
      <c r="L1047575" s="41"/>
      <c r="M1047575" s="41"/>
      <c r="N1047575" s="41"/>
      <c r="O1047575" s="42" t="s">
        <v>568</v>
      </c>
      <c r="P1047575" s="42" t="s">
        <v>568</v>
      </c>
      <c r="Q1047575" s="13" t="s">
        <v>688</v>
      </c>
      <c r="R1047575" s="43"/>
      <c r="S1047575" s="43"/>
      <c r="T1047575" s="43"/>
      <c r="U1047575" s="43"/>
      <c r="V1047575" s="13"/>
      <c r="W1047575" s="42" t="s">
        <v>688</v>
      </c>
      <c r="X1047575" s="42" t="s">
        <v>688</v>
      </c>
    </row>
    <row r="1047576" spans="1:24" s="44" customFormat="1">
      <c r="A1047576" s="13" t="s">
        <v>567</v>
      </c>
      <c r="B1047576" s="41"/>
      <c r="C1047576" s="41"/>
      <c r="D1047576" s="41"/>
      <c r="E1047576" s="41"/>
      <c r="F1047576" s="41"/>
      <c r="G1047576" s="42" t="s">
        <v>567</v>
      </c>
      <c r="H1047576" s="42" t="s">
        <v>567</v>
      </c>
      <c r="I1047576" s="13" t="s">
        <v>568</v>
      </c>
      <c r="J1047576" s="41"/>
      <c r="K1047576" s="41"/>
      <c r="L1047576" s="41"/>
      <c r="M1047576" s="41"/>
      <c r="N1047576" s="41"/>
      <c r="O1047576" s="42" t="s">
        <v>568</v>
      </c>
      <c r="P1047576" s="42" t="s">
        <v>568</v>
      </c>
      <c r="Q1047576" s="13" t="s">
        <v>689</v>
      </c>
      <c r="R1047576" s="43"/>
      <c r="S1047576" s="43"/>
      <c r="T1047576" s="43"/>
      <c r="U1047576" s="43"/>
      <c r="V1047576" s="13"/>
      <c r="W1047576" s="42" t="s">
        <v>689</v>
      </c>
      <c r="X1047576" s="42" t="s">
        <v>689</v>
      </c>
    </row>
    <row r="1047577" spans="1:24" s="44" customFormat="1">
      <c r="A1047577" s="13" t="s">
        <v>567</v>
      </c>
      <c r="B1047577" s="41"/>
      <c r="C1047577" s="41"/>
      <c r="D1047577" s="41"/>
      <c r="E1047577" s="41"/>
      <c r="F1047577" s="41"/>
      <c r="G1047577" s="42" t="s">
        <v>567</v>
      </c>
      <c r="H1047577" s="42" t="s">
        <v>567</v>
      </c>
      <c r="I1047577" s="13" t="s">
        <v>568</v>
      </c>
      <c r="J1047577" s="41"/>
      <c r="K1047577" s="41"/>
      <c r="L1047577" s="41"/>
      <c r="M1047577" s="41"/>
      <c r="N1047577" s="41"/>
      <c r="O1047577" s="42" t="s">
        <v>568</v>
      </c>
      <c r="P1047577" s="42" t="s">
        <v>568</v>
      </c>
      <c r="Q1047577" s="13" t="s">
        <v>689</v>
      </c>
      <c r="R1047577" s="43"/>
      <c r="S1047577" s="43"/>
      <c r="T1047577" s="43"/>
      <c r="U1047577" s="43"/>
      <c r="V1047577" s="13"/>
      <c r="W1047577" s="42" t="s">
        <v>689</v>
      </c>
      <c r="X1047577" s="42" t="s">
        <v>689</v>
      </c>
    </row>
    <row r="1047578" spans="1:24" s="44" customFormat="1">
      <c r="A1047578" s="13" t="s">
        <v>567</v>
      </c>
      <c r="B1047578" s="41"/>
      <c r="C1047578" s="41"/>
      <c r="D1047578" s="41"/>
      <c r="E1047578" s="41"/>
      <c r="F1047578" s="41"/>
      <c r="G1047578" s="42" t="s">
        <v>567</v>
      </c>
      <c r="H1047578" s="42" t="s">
        <v>567</v>
      </c>
      <c r="I1047578" s="13" t="s">
        <v>568</v>
      </c>
      <c r="J1047578" s="41"/>
      <c r="K1047578" s="41"/>
      <c r="L1047578" s="41"/>
      <c r="M1047578" s="41"/>
      <c r="N1047578" s="41"/>
      <c r="O1047578" s="42" t="s">
        <v>568</v>
      </c>
      <c r="P1047578" s="42" t="s">
        <v>568</v>
      </c>
      <c r="Q1047578" s="13" t="s">
        <v>689</v>
      </c>
      <c r="R1047578" s="43"/>
      <c r="S1047578" s="43"/>
      <c r="T1047578" s="43"/>
      <c r="U1047578" s="43"/>
      <c r="V1047578" s="13"/>
      <c r="W1047578" s="42" t="s">
        <v>689</v>
      </c>
      <c r="X1047578" s="42" t="s">
        <v>689</v>
      </c>
    </row>
    <row r="1047579" spans="1:24" s="44" customFormat="1">
      <c r="A1047579" s="13" t="s">
        <v>567</v>
      </c>
      <c r="B1047579" s="41"/>
      <c r="C1047579" s="41"/>
      <c r="D1047579" s="41"/>
      <c r="E1047579" s="41"/>
      <c r="F1047579" s="41"/>
      <c r="G1047579" s="42" t="s">
        <v>567</v>
      </c>
      <c r="H1047579" s="42" t="s">
        <v>567</v>
      </c>
      <c r="I1047579" s="13" t="s">
        <v>568</v>
      </c>
      <c r="J1047579" s="41"/>
      <c r="K1047579" s="41"/>
      <c r="L1047579" s="41"/>
      <c r="M1047579" s="41"/>
      <c r="N1047579" s="41"/>
      <c r="O1047579" s="42" t="s">
        <v>568</v>
      </c>
      <c r="P1047579" s="42" t="s">
        <v>568</v>
      </c>
      <c r="Q1047579" s="13" t="s">
        <v>689</v>
      </c>
      <c r="R1047579" s="43"/>
      <c r="S1047579" s="43"/>
      <c r="T1047579" s="43"/>
      <c r="U1047579" s="43"/>
      <c r="V1047579" s="13"/>
      <c r="W1047579" s="42" t="s">
        <v>689</v>
      </c>
      <c r="X1047579" s="42" t="s">
        <v>689</v>
      </c>
    </row>
    <row r="1047580" spans="1:24" s="44" customFormat="1">
      <c r="A1047580" s="13" t="s">
        <v>567</v>
      </c>
      <c r="B1047580" s="41"/>
      <c r="C1047580" s="41"/>
      <c r="D1047580" s="41"/>
      <c r="E1047580" s="41"/>
      <c r="F1047580" s="41"/>
      <c r="G1047580" s="42" t="s">
        <v>567</v>
      </c>
      <c r="H1047580" s="42" t="s">
        <v>567</v>
      </c>
      <c r="I1047580" s="13" t="s">
        <v>568</v>
      </c>
      <c r="J1047580" s="41"/>
      <c r="K1047580" s="41"/>
      <c r="L1047580" s="41"/>
      <c r="M1047580" s="41"/>
      <c r="N1047580" s="41"/>
      <c r="O1047580" s="42" t="s">
        <v>568</v>
      </c>
      <c r="P1047580" s="42" t="s">
        <v>568</v>
      </c>
      <c r="Q1047580" s="13" t="s">
        <v>689</v>
      </c>
      <c r="R1047580" s="43"/>
      <c r="S1047580" s="43"/>
      <c r="T1047580" s="43"/>
      <c r="U1047580" s="43"/>
      <c r="V1047580" s="13"/>
      <c r="W1047580" s="42" t="s">
        <v>689</v>
      </c>
      <c r="X1047580" s="42" t="s">
        <v>689</v>
      </c>
    </row>
    <row r="1047581" spans="1:24" s="44" customFormat="1">
      <c r="A1047581" s="13" t="s">
        <v>567</v>
      </c>
      <c r="B1047581" s="41"/>
      <c r="C1047581" s="41"/>
      <c r="D1047581" s="41"/>
      <c r="E1047581" s="41"/>
      <c r="F1047581" s="41"/>
      <c r="G1047581" s="42" t="s">
        <v>567</v>
      </c>
      <c r="H1047581" s="42" t="s">
        <v>567</v>
      </c>
      <c r="I1047581" s="13" t="s">
        <v>568</v>
      </c>
      <c r="J1047581" s="41"/>
      <c r="K1047581" s="41"/>
      <c r="L1047581" s="41"/>
      <c r="M1047581" s="41"/>
      <c r="N1047581" s="41"/>
      <c r="O1047581" s="42" t="s">
        <v>568</v>
      </c>
      <c r="P1047581" s="42" t="s">
        <v>568</v>
      </c>
      <c r="Q1047581" s="13" t="s">
        <v>689</v>
      </c>
      <c r="R1047581" s="43"/>
      <c r="S1047581" s="43"/>
      <c r="T1047581" s="43"/>
      <c r="U1047581" s="43"/>
      <c r="V1047581" s="13"/>
      <c r="W1047581" s="42" t="s">
        <v>689</v>
      </c>
      <c r="X1047581" s="42" t="s">
        <v>689</v>
      </c>
    </row>
    <row r="1047582" spans="1:24" s="44" customFormat="1">
      <c r="A1047582" s="13" t="s">
        <v>567</v>
      </c>
      <c r="B1047582" s="41"/>
      <c r="C1047582" s="41"/>
      <c r="D1047582" s="41"/>
      <c r="E1047582" s="41"/>
      <c r="F1047582" s="41"/>
      <c r="G1047582" s="42" t="s">
        <v>567</v>
      </c>
      <c r="H1047582" s="42" t="s">
        <v>567</v>
      </c>
      <c r="I1047582" s="13" t="s">
        <v>568</v>
      </c>
      <c r="J1047582" s="41"/>
      <c r="K1047582" s="41"/>
      <c r="L1047582" s="41"/>
      <c r="M1047582" s="41"/>
      <c r="N1047582" s="41"/>
      <c r="O1047582" s="42" t="s">
        <v>568</v>
      </c>
      <c r="P1047582" s="42" t="s">
        <v>568</v>
      </c>
      <c r="Q1047582" s="13" t="s">
        <v>689</v>
      </c>
      <c r="R1047582" s="43"/>
      <c r="S1047582" s="43"/>
      <c r="T1047582" s="43"/>
      <c r="U1047582" s="43"/>
      <c r="V1047582" s="13"/>
      <c r="W1047582" s="42" t="s">
        <v>689</v>
      </c>
      <c r="X1047582" s="42" t="s">
        <v>689</v>
      </c>
    </row>
    <row r="1047583" spans="1:24" s="44" customFormat="1">
      <c r="A1047583" s="13" t="s">
        <v>567</v>
      </c>
      <c r="B1047583" s="41"/>
      <c r="C1047583" s="41"/>
      <c r="D1047583" s="41"/>
      <c r="E1047583" s="41"/>
      <c r="F1047583" s="41"/>
      <c r="G1047583" s="42" t="s">
        <v>567</v>
      </c>
      <c r="H1047583" s="42" t="s">
        <v>567</v>
      </c>
      <c r="I1047583" s="13" t="s">
        <v>568</v>
      </c>
      <c r="J1047583" s="41"/>
      <c r="K1047583" s="41"/>
      <c r="L1047583" s="41"/>
      <c r="M1047583" s="41"/>
      <c r="N1047583" s="41"/>
      <c r="O1047583" s="42" t="s">
        <v>568</v>
      </c>
      <c r="P1047583" s="42" t="s">
        <v>568</v>
      </c>
      <c r="Q1047583" s="13" t="s">
        <v>690</v>
      </c>
      <c r="R1047583" s="43"/>
      <c r="S1047583" s="43"/>
      <c r="T1047583" s="43"/>
      <c r="U1047583" s="43"/>
      <c r="V1047583" s="13"/>
      <c r="W1047583" s="42" t="s">
        <v>690</v>
      </c>
      <c r="X1047583" s="42" t="s">
        <v>690</v>
      </c>
    </row>
    <row r="1047584" spans="1:24" s="44" customFormat="1">
      <c r="A1047584" s="13" t="s">
        <v>274</v>
      </c>
      <c r="B1047584" s="41"/>
      <c r="C1047584" s="41"/>
      <c r="D1047584" s="41"/>
      <c r="E1047584" s="41"/>
      <c r="F1047584" s="41"/>
      <c r="G1047584" s="42" t="s">
        <v>274</v>
      </c>
      <c r="H1047584" s="42" t="s">
        <v>274</v>
      </c>
      <c r="I1047584" s="13" t="s">
        <v>572</v>
      </c>
      <c r="J1047584" s="41"/>
      <c r="K1047584" s="41"/>
      <c r="L1047584" s="41"/>
      <c r="M1047584" s="41"/>
      <c r="N1047584" s="41"/>
      <c r="O1047584" s="42" t="s">
        <v>572</v>
      </c>
      <c r="P1047584" s="42" t="s">
        <v>572</v>
      </c>
      <c r="Q1047584" s="13" t="s">
        <v>573</v>
      </c>
      <c r="R1047584" s="43"/>
      <c r="S1047584" s="43"/>
      <c r="T1047584" s="43"/>
      <c r="U1047584" s="43"/>
      <c r="V1047584" s="13"/>
      <c r="W1047584" s="42" t="s">
        <v>573</v>
      </c>
      <c r="X1047584" s="42" t="s">
        <v>573</v>
      </c>
    </row>
    <row r="1047585" spans="1:24" s="44" customFormat="1">
      <c r="A1047585" s="13" t="s">
        <v>274</v>
      </c>
      <c r="B1047585" s="41"/>
      <c r="C1047585" s="41"/>
      <c r="D1047585" s="41"/>
      <c r="E1047585" s="41"/>
      <c r="F1047585" s="41"/>
      <c r="G1047585" s="42" t="s">
        <v>274</v>
      </c>
      <c r="H1047585" s="42" t="s">
        <v>274</v>
      </c>
      <c r="I1047585" s="13" t="s">
        <v>572</v>
      </c>
      <c r="J1047585" s="41"/>
      <c r="K1047585" s="41"/>
      <c r="L1047585" s="41"/>
      <c r="M1047585" s="41"/>
      <c r="N1047585" s="41"/>
      <c r="O1047585" s="42" t="s">
        <v>572</v>
      </c>
      <c r="P1047585" s="42" t="s">
        <v>572</v>
      </c>
      <c r="Q1047585" s="13" t="s">
        <v>573</v>
      </c>
      <c r="R1047585" s="43"/>
      <c r="S1047585" s="43"/>
      <c r="T1047585" s="43"/>
      <c r="U1047585" s="43"/>
      <c r="V1047585" s="13"/>
      <c r="W1047585" s="42" t="s">
        <v>573</v>
      </c>
      <c r="X1047585" s="42" t="s">
        <v>573</v>
      </c>
    </row>
    <row r="1047586" spans="1:24" s="44" customFormat="1">
      <c r="A1047586" s="13" t="s">
        <v>274</v>
      </c>
      <c r="B1047586" s="41"/>
      <c r="C1047586" s="41"/>
      <c r="D1047586" s="41"/>
      <c r="E1047586" s="41"/>
      <c r="F1047586" s="41"/>
      <c r="G1047586" s="42" t="s">
        <v>274</v>
      </c>
      <c r="H1047586" s="42" t="s">
        <v>274</v>
      </c>
      <c r="I1047586" s="13" t="s">
        <v>572</v>
      </c>
      <c r="J1047586" s="41"/>
      <c r="K1047586" s="41"/>
      <c r="L1047586" s="41"/>
      <c r="M1047586" s="41"/>
      <c r="N1047586" s="41"/>
      <c r="O1047586" s="42" t="s">
        <v>572</v>
      </c>
      <c r="P1047586" s="42" t="s">
        <v>572</v>
      </c>
      <c r="Q1047586" s="13" t="s">
        <v>573</v>
      </c>
      <c r="R1047586" s="43"/>
      <c r="S1047586" s="43"/>
      <c r="T1047586" s="43"/>
      <c r="U1047586" s="43"/>
      <c r="V1047586" s="13"/>
      <c r="W1047586" s="42" t="s">
        <v>573</v>
      </c>
      <c r="X1047586" s="42" t="s">
        <v>573</v>
      </c>
    </row>
    <row r="1047587" spans="1:24" s="44" customFormat="1">
      <c r="A1047587" s="13" t="s">
        <v>274</v>
      </c>
      <c r="B1047587" s="41"/>
      <c r="C1047587" s="41"/>
      <c r="D1047587" s="41"/>
      <c r="E1047587" s="41"/>
      <c r="F1047587" s="41"/>
      <c r="G1047587" s="42" t="s">
        <v>274</v>
      </c>
      <c r="H1047587" s="42" t="s">
        <v>274</v>
      </c>
      <c r="I1047587" s="13" t="s">
        <v>572</v>
      </c>
      <c r="J1047587" s="41"/>
      <c r="K1047587" s="41"/>
      <c r="L1047587" s="41"/>
      <c r="M1047587" s="41"/>
      <c r="N1047587" s="41"/>
      <c r="O1047587" s="42" t="s">
        <v>572</v>
      </c>
      <c r="P1047587" s="42" t="s">
        <v>572</v>
      </c>
      <c r="Q1047587" s="13" t="s">
        <v>691</v>
      </c>
      <c r="R1047587" s="43"/>
      <c r="S1047587" s="43"/>
      <c r="T1047587" s="43"/>
      <c r="U1047587" s="43"/>
      <c r="V1047587" s="13"/>
      <c r="W1047587" s="42" t="s">
        <v>691</v>
      </c>
      <c r="X1047587" s="42" t="s">
        <v>691</v>
      </c>
    </row>
    <row r="1047588" spans="1:24" s="44" customFormat="1">
      <c r="A1047588" s="13" t="s">
        <v>274</v>
      </c>
      <c r="B1047588" s="41"/>
      <c r="C1047588" s="41"/>
      <c r="D1047588" s="41"/>
      <c r="E1047588" s="41"/>
      <c r="F1047588" s="41"/>
      <c r="G1047588" s="42" t="s">
        <v>274</v>
      </c>
      <c r="H1047588" s="42" t="s">
        <v>274</v>
      </c>
      <c r="I1047588" s="13" t="s">
        <v>572</v>
      </c>
      <c r="J1047588" s="41"/>
      <c r="K1047588" s="41"/>
      <c r="L1047588" s="41"/>
      <c r="M1047588" s="41"/>
      <c r="N1047588" s="41"/>
      <c r="O1047588" s="42" t="s">
        <v>572</v>
      </c>
      <c r="P1047588" s="42" t="s">
        <v>572</v>
      </c>
      <c r="Q1047588" s="13" t="s">
        <v>691</v>
      </c>
      <c r="R1047588" s="43"/>
      <c r="S1047588" s="43"/>
      <c r="T1047588" s="43"/>
      <c r="U1047588" s="43"/>
      <c r="V1047588" s="13"/>
      <c r="W1047588" s="42" t="s">
        <v>691</v>
      </c>
      <c r="X1047588" s="42" t="s">
        <v>691</v>
      </c>
    </row>
    <row r="1047589" spans="1:24" s="44" customFormat="1">
      <c r="A1047589" s="13" t="s">
        <v>274</v>
      </c>
      <c r="B1047589" s="41"/>
      <c r="C1047589" s="41"/>
      <c r="D1047589" s="41"/>
      <c r="E1047589" s="41"/>
      <c r="F1047589" s="41"/>
      <c r="G1047589" s="42" t="s">
        <v>274</v>
      </c>
      <c r="H1047589" s="42" t="s">
        <v>274</v>
      </c>
      <c r="I1047589" s="13" t="s">
        <v>572</v>
      </c>
      <c r="J1047589" s="41"/>
      <c r="K1047589" s="41"/>
      <c r="L1047589" s="41"/>
      <c r="M1047589" s="41"/>
      <c r="N1047589" s="41"/>
      <c r="O1047589" s="42" t="s">
        <v>572</v>
      </c>
      <c r="P1047589" s="42" t="s">
        <v>572</v>
      </c>
      <c r="Q1047589" s="13" t="s">
        <v>692</v>
      </c>
      <c r="R1047589" s="43"/>
      <c r="S1047589" s="43"/>
      <c r="T1047589" s="43"/>
      <c r="U1047589" s="43"/>
      <c r="V1047589" s="13"/>
      <c r="W1047589" s="42" t="s">
        <v>692</v>
      </c>
      <c r="X1047589" s="42" t="s">
        <v>692</v>
      </c>
    </row>
    <row r="1047590" spans="1:24" s="44" customFormat="1">
      <c r="A1047590" s="13" t="s">
        <v>274</v>
      </c>
      <c r="B1047590" s="41"/>
      <c r="C1047590" s="41"/>
      <c r="D1047590" s="41"/>
      <c r="E1047590" s="41"/>
      <c r="F1047590" s="41"/>
      <c r="G1047590" s="42" t="s">
        <v>274</v>
      </c>
      <c r="H1047590" s="42" t="s">
        <v>274</v>
      </c>
      <c r="I1047590" s="13" t="s">
        <v>572</v>
      </c>
      <c r="J1047590" s="41"/>
      <c r="K1047590" s="41"/>
      <c r="L1047590" s="41"/>
      <c r="M1047590" s="41"/>
      <c r="N1047590" s="41"/>
      <c r="O1047590" s="42" t="s">
        <v>572</v>
      </c>
      <c r="P1047590" s="42" t="s">
        <v>572</v>
      </c>
      <c r="Q1047590" s="13" t="s">
        <v>692</v>
      </c>
      <c r="R1047590" s="43"/>
      <c r="S1047590" s="43"/>
      <c r="T1047590" s="43"/>
      <c r="U1047590" s="43"/>
      <c r="V1047590" s="13"/>
      <c r="W1047590" s="42" t="s">
        <v>692</v>
      </c>
      <c r="X1047590" s="42" t="s">
        <v>692</v>
      </c>
    </row>
    <row r="1047591" spans="1:24" s="44" customFormat="1">
      <c r="A1047591" s="13" t="s">
        <v>274</v>
      </c>
      <c r="B1047591" s="41"/>
      <c r="C1047591" s="41"/>
      <c r="D1047591" s="41"/>
      <c r="E1047591" s="41"/>
      <c r="F1047591" s="41"/>
      <c r="G1047591" s="42" t="s">
        <v>274</v>
      </c>
      <c r="H1047591" s="42" t="s">
        <v>274</v>
      </c>
      <c r="I1047591" s="13" t="s">
        <v>572</v>
      </c>
      <c r="J1047591" s="41"/>
      <c r="K1047591" s="41"/>
      <c r="L1047591" s="41"/>
      <c r="M1047591" s="41"/>
      <c r="N1047591" s="41"/>
      <c r="O1047591" s="42" t="s">
        <v>572</v>
      </c>
      <c r="P1047591" s="42" t="s">
        <v>572</v>
      </c>
      <c r="Q1047591" s="13" t="s">
        <v>692</v>
      </c>
      <c r="R1047591" s="43"/>
      <c r="S1047591" s="43"/>
      <c r="T1047591" s="43"/>
      <c r="U1047591" s="43"/>
      <c r="V1047591" s="13"/>
      <c r="W1047591" s="42" t="s">
        <v>692</v>
      </c>
      <c r="X1047591" s="42" t="s">
        <v>692</v>
      </c>
    </row>
    <row r="1047592" spans="1:24" s="44" customFormat="1">
      <c r="A1047592" s="13" t="s">
        <v>274</v>
      </c>
      <c r="B1047592" s="41"/>
      <c r="C1047592" s="41"/>
      <c r="D1047592" s="41"/>
      <c r="E1047592" s="41"/>
      <c r="F1047592" s="41"/>
      <c r="G1047592" s="42" t="s">
        <v>274</v>
      </c>
      <c r="H1047592" s="42" t="s">
        <v>274</v>
      </c>
      <c r="I1047592" s="13" t="s">
        <v>572</v>
      </c>
      <c r="J1047592" s="41"/>
      <c r="K1047592" s="41"/>
      <c r="L1047592" s="41"/>
      <c r="M1047592" s="41"/>
      <c r="N1047592" s="41"/>
      <c r="O1047592" s="42" t="s">
        <v>572</v>
      </c>
      <c r="P1047592" s="42" t="s">
        <v>572</v>
      </c>
      <c r="Q1047592" s="13" t="s">
        <v>692</v>
      </c>
      <c r="R1047592" s="43"/>
      <c r="S1047592" s="43"/>
      <c r="T1047592" s="43"/>
      <c r="U1047592" s="43"/>
      <c r="V1047592" s="13"/>
      <c r="W1047592" s="42" t="s">
        <v>692</v>
      </c>
      <c r="X1047592" s="42" t="s">
        <v>692</v>
      </c>
    </row>
    <row r="1047593" spans="1:24" s="44" customFormat="1">
      <c r="A1047593" s="13" t="s">
        <v>274</v>
      </c>
      <c r="B1047593" s="41"/>
      <c r="C1047593" s="41"/>
      <c r="D1047593" s="41"/>
      <c r="E1047593" s="41"/>
      <c r="F1047593" s="41"/>
      <c r="G1047593" s="42" t="s">
        <v>274</v>
      </c>
      <c r="H1047593" s="42" t="s">
        <v>274</v>
      </c>
      <c r="I1047593" s="13" t="s">
        <v>572</v>
      </c>
      <c r="J1047593" s="41"/>
      <c r="K1047593" s="41"/>
      <c r="L1047593" s="41"/>
      <c r="M1047593" s="41"/>
      <c r="N1047593" s="41"/>
      <c r="O1047593" s="42" t="s">
        <v>572</v>
      </c>
      <c r="P1047593" s="42" t="s">
        <v>572</v>
      </c>
      <c r="Q1047593" s="13" t="s">
        <v>693</v>
      </c>
      <c r="R1047593" s="43"/>
      <c r="S1047593" s="43"/>
      <c r="T1047593" s="43"/>
      <c r="U1047593" s="43"/>
      <c r="V1047593" s="13"/>
      <c r="W1047593" s="42" t="s">
        <v>693</v>
      </c>
      <c r="X1047593" s="42" t="s">
        <v>693</v>
      </c>
    </row>
    <row r="1047594" spans="1:24" s="44" customFormat="1">
      <c r="A1047594" s="13" t="s">
        <v>274</v>
      </c>
      <c r="B1047594" s="41"/>
      <c r="C1047594" s="41"/>
      <c r="D1047594" s="41"/>
      <c r="E1047594" s="41"/>
      <c r="F1047594" s="41"/>
      <c r="G1047594" s="42" t="s">
        <v>274</v>
      </c>
      <c r="H1047594" s="42" t="s">
        <v>274</v>
      </c>
      <c r="I1047594" s="13" t="s">
        <v>572</v>
      </c>
      <c r="J1047594" s="41"/>
      <c r="K1047594" s="41"/>
      <c r="L1047594" s="41"/>
      <c r="M1047594" s="41"/>
      <c r="N1047594" s="41"/>
      <c r="O1047594" s="42" t="s">
        <v>572</v>
      </c>
      <c r="P1047594" s="42" t="s">
        <v>572</v>
      </c>
      <c r="Q1047594" s="13" t="s">
        <v>693</v>
      </c>
      <c r="R1047594" s="43"/>
      <c r="S1047594" s="43"/>
      <c r="T1047594" s="43"/>
      <c r="U1047594" s="43"/>
      <c r="V1047594" s="13"/>
      <c r="W1047594" s="42" t="s">
        <v>693</v>
      </c>
      <c r="X1047594" s="42" t="s">
        <v>693</v>
      </c>
    </row>
    <row r="1047595" spans="1:24" s="44" customFormat="1">
      <c r="A1047595" s="13" t="s">
        <v>274</v>
      </c>
      <c r="B1047595" s="41"/>
      <c r="C1047595" s="41"/>
      <c r="D1047595" s="41"/>
      <c r="E1047595" s="41"/>
      <c r="F1047595" s="41"/>
      <c r="G1047595" s="42" t="s">
        <v>274</v>
      </c>
      <c r="H1047595" s="42" t="s">
        <v>274</v>
      </c>
      <c r="I1047595" s="13" t="s">
        <v>572</v>
      </c>
      <c r="J1047595" s="41"/>
      <c r="K1047595" s="41"/>
      <c r="L1047595" s="41"/>
      <c r="M1047595" s="41"/>
      <c r="N1047595" s="41"/>
      <c r="O1047595" s="42" t="s">
        <v>572</v>
      </c>
      <c r="P1047595" s="42" t="s">
        <v>572</v>
      </c>
      <c r="Q1047595" s="13" t="s">
        <v>694</v>
      </c>
      <c r="R1047595" s="43"/>
      <c r="S1047595" s="43"/>
      <c r="T1047595" s="43"/>
      <c r="U1047595" s="43"/>
      <c r="V1047595" s="13"/>
      <c r="W1047595" s="42" t="s">
        <v>694</v>
      </c>
      <c r="X1047595" s="42" t="s">
        <v>694</v>
      </c>
    </row>
    <row r="1047596" spans="1:24" s="44" customFormat="1">
      <c r="A1047596" s="13" t="s">
        <v>274</v>
      </c>
      <c r="B1047596" s="41"/>
      <c r="C1047596" s="41"/>
      <c r="D1047596" s="41"/>
      <c r="E1047596" s="41"/>
      <c r="F1047596" s="41"/>
      <c r="G1047596" s="42" t="s">
        <v>274</v>
      </c>
      <c r="H1047596" s="42" t="s">
        <v>274</v>
      </c>
      <c r="I1047596" s="13" t="s">
        <v>572</v>
      </c>
      <c r="J1047596" s="41"/>
      <c r="K1047596" s="41"/>
      <c r="L1047596" s="41"/>
      <c r="M1047596" s="41"/>
      <c r="N1047596" s="41"/>
      <c r="O1047596" s="42" t="s">
        <v>572</v>
      </c>
      <c r="P1047596" s="42" t="s">
        <v>572</v>
      </c>
      <c r="Q1047596" s="13" t="s">
        <v>694</v>
      </c>
      <c r="R1047596" s="43"/>
      <c r="S1047596" s="43"/>
      <c r="T1047596" s="43"/>
      <c r="U1047596" s="43"/>
      <c r="V1047596" s="13"/>
      <c r="W1047596" s="42" t="s">
        <v>694</v>
      </c>
      <c r="X1047596" s="42" t="s">
        <v>694</v>
      </c>
    </row>
    <row r="1047597" spans="1:24" s="44" customFormat="1">
      <c r="A1047597" s="13" t="s">
        <v>274</v>
      </c>
      <c r="B1047597" s="41"/>
      <c r="C1047597" s="41"/>
      <c r="D1047597" s="41"/>
      <c r="E1047597" s="41"/>
      <c r="F1047597" s="41"/>
      <c r="G1047597" s="42" t="s">
        <v>274</v>
      </c>
      <c r="H1047597" s="42" t="s">
        <v>274</v>
      </c>
      <c r="I1047597" s="13" t="s">
        <v>572</v>
      </c>
      <c r="J1047597" s="41"/>
      <c r="K1047597" s="41"/>
      <c r="L1047597" s="41"/>
      <c r="M1047597" s="41"/>
      <c r="N1047597" s="41"/>
      <c r="O1047597" s="42" t="s">
        <v>572</v>
      </c>
      <c r="P1047597" s="42" t="s">
        <v>572</v>
      </c>
      <c r="Q1047597" s="13" t="s">
        <v>695</v>
      </c>
      <c r="R1047597" s="43"/>
      <c r="S1047597" s="43"/>
      <c r="T1047597" s="43"/>
      <c r="U1047597" s="43"/>
      <c r="V1047597" s="13"/>
      <c r="W1047597" s="42" t="s">
        <v>695</v>
      </c>
      <c r="X1047597" s="42" t="s">
        <v>695</v>
      </c>
    </row>
    <row r="1047598" spans="1:24" s="44" customFormat="1">
      <c r="A1047598" s="13" t="s">
        <v>274</v>
      </c>
      <c r="B1047598" s="41"/>
      <c r="C1047598" s="41"/>
      <c r="D1047598" s="41"/>
      <c r="E1047598" s="41"/>
      <c r="F1047598" s="41"/>
      <c r="G1047598" s="42" t="s">
        <v>274</v>
      </c>
      <c r="H1047598" s="42" t="s">
        <v>274</v>
      </c>
      <c r="I1047598" s="13" t="s">
        <v>572</v>
      </c>
      <c r="J1047598" s="41"/>
      <c r="K1047598" s="41"/>
      <c r="L1047598" s="41"/>
      <c r="M1047598" s="41"/>
      <c r="N1047598" s="41"/>
      <c r="O1047598" s="42" t="s">
        <v>572</v>
      </c>
      <c r="P1047598" s="42" t="s">
        <v>572</v>
      </c>
      <c r="Q1047598" s="13" t="s">
        <v>695</v>
      </c>
      <c r="R1047598" s="43"/>
      <c r="S1047598" s="43"/>
      <c r="T1047598" s="43"/>
      <c r="U1047598" s="43"/>
      <c r="V1047598" s="13"/>
      <c r="W1047598" s="42" t="s">
        <v>695</v>
      </c>
      <c r="X1047598" s="42" t="s">
        <v>695</v>
      </c>
    </row>
    <row r="1047599" spans="1:24" s="44" customFormat="1">
      <c r="A1047599" s="13" t="s">
        <v>274</v>
      </c>
      <c r="B1047599" s="41"/>
      <c r="C1047599" s="41"/>
      <c r="D1047599" s="41"/>
      <c r="E1047599" s="41"/>
      <c r="F1047599" s="41"/>
      <c r="G1047599" s="42" t="s">
        <v>274</v>
      </c>
      <c r="H1047599" s="42" t="s">
        <v>274</v>
      </c>
      <c r="I1047599" s="13" t="s">
        <v>572</v>
      </c>
      <c r="J1047599" s="41"/>
      <c r="K1047599" s="41"/>
      <c r="L1047599" s="41"/>
      <c r="M1047599" s="41"/>
      <c r="N1047599" s="41"/>
      <c r="O1047599" s="42" t="s">
        <v>572</v>
      </c>
      <c r="P1047599" s="42" t="s">
        <v>572</v>
      </c>
      <c r="Q1047599" s="13" t="s">
        <v>695</v>
      </c>
      <c r="R1047599" s="43"/>
      <c r="S1047599" s="43"/>
      <c r="T1047599" s="43"/>
      <c r="U1047599" s="43"/>
      <c r="V1047599" s="13"/>
      <c r="W1047599" s="42" t="s">
        <v>695</v>
      </c>
      <c r="X1047599" s="42" t="s">
        <v>695</v>
      </c>
    </row>
    <row r="1047600" spans="1:24" s="44" customFormat="1">
      <c r="A1047600" s="13" t="s">
        <v>274</v>
      </c>
      <c r="B1047600" s="41"/>
      <c r="C1047600" s="41"/>
      <c r="D1047600" s="41"/>
      <c r="E1047600" s="41"/>
      <c r="F1047600" s="41"/>
      <c r="G1047600" s="42" t="s">
        <v>274</v>
      </c>
      <c r="H1047600" s="42" t="s">
        <v>274</v>
      </c>
      <c r="I1047600" s="13" t="s">
        <v>572</v>
      </c>
      <c r="J1047600" s="41"/>
      <c r="K1047600" s="41"/>
      <c r="L1047600" s="41"/>
      <c r="M1047600" s="41"/>
      <c r="N1047600" s="41"/>
      <c r="O1047600" s="42" t="s">
        <v>572</v>
      </c>
      <c r="P1047600" s="42" t="s">
        <v>572</v>
      </c>
      <c r="Q1047600" s="13" t="s">
        <v>696</v>
      </c>
      <c r="R1047600" s="43"/>
      <c r="S1047600" s="43"/>
      <c r="T1047600" s="43"/>
      <c r="U1047600" s="43"/>
      <c r="V1047600" s="13"/>
      <c r="W1047600" s="42" t="s">
        <v>696</v>
      </c>
      <c r="X1047600" s="42" t="s">
        <v>696</v>
      </c>
    </row>
    <row r="1047601" spans="1:24" s="44" customFormat="1">
      <c r="A1047601" s="13" t="s">
        <v>274</v>
      </c>
      <c r="B1047601" s="41"/>
      <c r="C1047601" s="41"/>
      <c r="D1047601" s="41"/>
      <c r="E1047601" s="41"/>
      <c r="F1047601" s="41"/>
      <c r="G1047601" s="42" t="s">
        <v>274</v>
      </c>
      <c r="H1047601" s="42" t="s">
        <v>274</v>
      </c>
      <c r="I1047601" s="13" t="s">
        <v>572</v>
      </c>
      <c r="J1047601" s="41"/>
      <c r="K1047601" s="41"/>
      <c r="L1047601" s="41"/>
      <c r="M1047601" s="41"/>
      <c r="N1047601" s="41"/>
      <c r="O1047601" s="42" t="s">
        <v>572</v>
      </c>
      <c r="P1047601" s="42" t="s">
        <v>572</v>
      </c>
      <c r="Q1047601" s="13" t="s">
        <v>696</v>
      </c>
      <c r="R1047601" s="43"/>
      <c r="S1047601" s="43"/>
      <c r="T1047601" s="43"/>
      <c r="U1047601" s="43"/>
      <c r="V1047601" s="13"/>
      <c r="W1047601" s="42" t="s">
        <v>696</v>
      </c>
      <c r="X1047601" s="42" t="s">
        <v>696</v>
      </c>
    </row>
    <row r="1047602" spans="1:24" s="44" customFormat="1">
      <c r="A1047602" s="13" t="s">
        <v>274</v>
      </c>
      <c r="B1047602" s="41"/>
      <c r="C1047602" s="41"/>
      <c r="D1047602" s="41"/>
      <c r="E1047602" s="41"/>
      <c r="F1047602" s="41"/>
      <c r="G1047602" s="42" t="s">
        <v>274</v>
      </c>
      <c r="H1047602" s="42" t="s">
        <v>274</v>
      </c>
      <c r="I1047602" s="13" t="s">
        <v>572</v>
      </c>
      <c r="J1047602" s="41"/>
      <c r="K1047602" s="41"/>
      <c r="L1047602" s="41"/>
      <c r="M1047602" s="41"/>
      <c r="N1047602" s="41"/>
      <c r="O1047602" s="42" t="s">
        <v>572</v>
      </c>
      <c r="P1047602" s="42" t="s">
        <v>572</v>
      </c>
      <c r="Q1047602" s="13" t="s">
        <v>697</v>
      </c>
      <c r="R1047602" s="43"/>
      <c r="S1047602" s="43"/>
      <c r="T1047602" s="43"/>
      <c r="U1047602" s="43"/>
      <c r="V1047602" s="13"/>
      <c r="W1047602" s="42" t="s">
        <v>697</v>
      </c>
      <c r="X1047602" s="42" t="s">
        <v>697</v>
      </c>
    </row>
    <row r="1047603" spans="1:24" s="44" customFormat="1">
      <c r="A1047603" s="13" t="s">
        <v>274</v>
      </c>
      <c r="B1047603" s="41"/>
      <c r="C1047603" s="41"/>
      <c r="D1047603" s="41"/>
      <c r="E1047603" s="41"/>
      <c r="F1047603" s="41"/>
      <c r="G1047603" s="42" t="s">
        <v>274</v>
      </c>
      <c r="H1047603" s="42" t="s">
        <v>274</v>
      </c>
      <c r="I1047603" s="13" t="s">
        <v>572</v>
      </c>
      <c r="J1047603" s="41"/>
      <c r="K1047603" s="41"/>
      <c r="L1047603" s="41"/>
      <c r="M1047603" s="41"/>
      <c r="N1047603" s="41"/>
      <c r="O1047603" s="42" t="s">
        <v>572</v>
      </c>
      <c r="P1047603" s="42" t="s">
        <v>572</v>
      </c>
      <c r="Q1047603" s="13" t="s">
        <v>697</v>
      </c>
      <c r="R1047603" s="43"/>
      <c r="S1047603" s="43"/>
      <c r="T1047603" s="43"/>
      <c r="U1047603" s="43"/>
      <c r="V1047603" s="13"/>
      <c r="W1047603" s="42" t="s">
        <v>697</v>
      </c>
      <c r="X1047603" s="42" t="s">
        <v>697</v>
      </c>
    </row>
    <row r="1047604" spans="1:24" s="44" customFormat="1">
      <c r="A1047604" s="13" t="s">
        <v>274</v>
      </c>
      <c r="B1047604" s="41"/>
      <c r="C1047604" s="41"/>
      <c r="D1047604" s="41"/>
      <c r="E1047604" s="41"/>
      <c r="F1047604" s="41"/>
      <c r="G1047604" s="42" t="s">
        <v>274</v>
      </c>
      <c r="H1047604" s="42" t="s">
        <v>274</v>
      </c>
      <c r="I1047604" s="13" t="s">
        <v>572</v>
      </c>
      <c r="J1047604" s="41"/>
      <c r="K1047604" s="41"/>
      <c r="L1047604" s="41"/>
      <c r="M1047604" s="41"/>
      <c r="N1047604" s="41"/>
      <c r="O1047604" s="42" t="s">
        <v>572</v>
      </c>
      <c r="P1047604" s="42" t="s">
        <v>572</v>
      </c>
      <c r="Q1047604" s="13" t="s">
        <v>698</v>
      </c>
      <c r="R1047604" s="43"/>
      <c r="S1047604" s="43"/>
      <c r="T1047604" s="43"/>
      <c r="U1047604" s="43"/>
      <c r="V1047604" s="13"/>
      <c r="W1047604" s="42" t="s">
        <v>698</v>
      </c>
      <c r="X1047604" s="42" t="s">
        <v>698</v>
      </c>
    </row>
    <row r="1047605" spans="1:24" s="44" customFormat="1">
      <c r="A1047605" s="13" t="s">
        <v>274</v>
      </c>
      <c r="B1047605" s="41"/>
      <c r="C1047605" s="41"/>
      <c r="D1047605" s="41"/>
      <c r="E1047605" s="41"/>
      <c r="F1047605" s="41"/>
      <c r="G1047605" s="42" t="s">
        <v>274</v>
      </c>
      <c r="H1047605" s="42" t="s">
        <v>274</v>
      </c>
      <c r="I1047605" s="13" t="s">
        <v>572</v>
      </c>
      <c r="J1047605" s="41"/>
      <c r="K1047605" s="41"/>
      <c r="L1047605" s="41"/>
      <c r="M1047605" s="41"/>
      <c r="N1047605" s="41"/>
      <c r="O1047605" s="42" t="s">
        <v>572</v>
      </c>
      <c r="P1047605" s="42" t="s">
        <v>572</v>
      </c>
      <c r="Q1047605" s="13" t="s">
        <v>698</v>
      </c>
      <c r="R1047605" s="43"/>
      <c r="S1047605" s="43"/>
      <c r="T1047605" s="43"/>
      <c r="U1047605" s="43"/>
      <c r="V1047605" s="13"/>
      <c r="W1047605" s="42" t="s">
        <v>698</v>
      </c>
      <c r="X1047605" s="42" t="s">
        <v>698</v>
      </c>
    </row>
    <row r="1047606" spans="1:24" s="44" customFormat="1">
      <c r="A1047606" s="13" t="s">
        <v>274</v>
      </c>
      <c r="B1047606" s="41"/>
      <c r="C1047606" s="41"/>
      <c r="D1047606" s="41"/>
      <c r="E1047606" s="41"/>
      <c r="F1047606" s="41"/>
      <c r="G1047606" s="42" t="s">
        <v>274</v>
      </c>
      <c r="H1047606" s="42" t="s">
        <v>274</v>
      </c>
      <c r="I1047606" s="13" t="s">
        <v>572</v>
      </c>
      <c r="J1047606" s="41"/>
      <c r="K1047606" s="41"/>
      <c r="L1047606" s="41"/>
      <c r="M1047606" s="41"/>
      <c r="N1047606" s="41"/>
      <c r="O1047606" s="42" t="s">
        <v>572</v>
      </c>
      <c r="P1047606" s="42" t="s">
        <v>572</v>
      </c>
      <c r="Q1047606" s="13" t="s">
        <v>699</v>
      </c>
      <c r="R1047606" s="43"/>
      <c r="S1047606" s="43"/>
      <c r="T1047606" s="43"/>
      <c r="U1047606" s="43"/>
      <c r="V1047606" s="13"/>
      <c r="W1047606" s="42" t="s">
        <v>699</v>
      </c>
      <c r="X1047606" s="42" t="s">
        <v>699</v>
      </c>
    </row>
    <row r="1047607" spans="1:24" s="44" customFormat="1">
      <c r="A1047607" s="13" t="s">
        <v>274</v>
      </c>
      <c r="B1047607" s="41"/>
      <c r="C1047607" s="41"/>
      <c r="D1047607" s="41"/>
      <c r="E1047607" s="41"/>
      <c r="F1047607" s="41"/>
      <c r="G1047607" s="42" t="s">
        <v>274</v>
      </c>
      <c r="H1047607" s="42" t="s">
        <v>274</v>
      </c>
      <c r="I1047607" s="13" t="s">
        <v>572</v>
      </c>
      <c r="J1047607" s="41"/>
      <c r="K1047607" s="41"/>
      <c r="L1047607" s="41"/>
      <c r="M1047607" s="41"/>
      <c r="N1047607" s="41"/>
      <c r="O1047607" s="42" t="s">
        <v>572</v>
      </c>
      <c r="P1047607" s="42" t="s">
        <v>572</v>
      </c>
      <c r="Q1047607" s="13" t="s">
        <v>699</v>
      </c>
      <c r="R1047607" s="43"/>
      <c r="S1047607" s="43"/>
      <c r="T1047607" s="43"/>
      <c r="U1047607" s="43"/>
      <c r="V1047607" s="13"/>
      <c r="W1047607" s="42" t="s">
        <v>699</v>
      </c>
      <c r="X1047607" s="42" t="s">
        <v>699</v>
      </c>
    </row>
    <row r="1047608" spans="1:24" s="44" customFormat="1">
      <c r="A1047608" s="13" t="s">
        <v>274</v>
      </c>
      <c r="B1047608" s="41"/>
      <c r="C1047608" s="41"/>
      <c r="D1047608" s="41"/>
      <c r="E1047608" s="41"/>
      <c r="F1047608" s="41"/>
      <c r="G1047608" s="42" t="s">
        <v>274</v>
      </c>
      <c r="H1047608" s="42" t="s">
        <v>274</v>
      </c>
      <c r="I1047608" s="13" t="s">
        <v>572</v>
      </c>
      <c r="J1047608" s="41"/>
      <c r="K1047608" s="41"/>
      <c r="L1047608" s="41"/>
      <c r="M1047608" s="41"/>
      <c r="N1047608" s="41"/>
      <c r="O1047608" s="42" t="s">
        <v>572</v>
      </c>
      <c r="P1047608" s="42" t="s">
        <v>572</v>
      </c>
      <c r="Q1047608" s="13" t="s">
        <v>700</v>
      </c>
      <c r="R1047608" s="43"/>
      <c r="S1047608" s="43"/>
      <c r="T1047608" s="43"/>
      <c r="U1047608" s="43"/>
      <c r="V1047608" s="13"/>
      <c r="W1047608" s="42" t="s">
        <v>700</v>
      </c>
      <c r="X1047608" s="42" t="s">
        <v>700</v>
      </c>
    </row>
    <row r="1047609" spans="1:24" s="44" customFormat="1">
      <c r="A1047609" s="13" t="s">
        <v>274</v>
      </c>
      <c r="B1047609" s="41"/>
      <c r="C1047609" s="41"/>
      <c r="D1047609" s="41"/>
      <c r="E1047609" s="41"/>
      <c r="F1047609" s="41"/>
      <c r="G1047609" s="42" t="s">
        <v>274</v>
      </c>
      <c r="H1047609" s="42" t="s">
        <v>274</v>
      </c>
      <c r="I1047609" s="13" t="s">
        <v>572</v>
      </c>
      <c r="J1047609" s="41"/>
      <c r="K1047609" s="41"/>
      <c r="L1047609" s="41"/>
      <c r="M1047609" s="41"/>
      <c r="N1047609" s="41"/>
      <c r="O1047609" s="42" t="s">
        <v>572</v>
      </c>
      <c r="P1047609" s="42" t="s">
        <v>572</v>
      </c>
      <c r="Q1047609" s="13" t="s">
        <v>700</v>
      </c>
      <c r="R1047609" s="43"/>
      <c r="S1047609" s="43"/>
      <c r="T1047609" s="43"/>
      <c r="U1047609" s="43"/>
      <c r="V1047609" s="13"/>
      <c r="W1047609" s="42" t="s">
        <v>700</v>
      </c>
      <c r="X1047609" s="42" t="s">
        <v>700</v>
      </c>
    </row>
    <row r="1047610" spans="1:24" s="44" customFormat="1">
      <c r="A1047610" s="13" t="s">
        <v>274</v>
      </c>
      <c r="B1047610" s="41"/>
      <c r="C1047610" s="41"/>
      <c r="D1047610" s="41"/>
      <c r="E1047610" s="41"/>
      <c r="F1047610" s="41"/>
      <c r="G1047610" s="42" t="s">
        <v>274</v>
      </c>
      <c r="H1047610" s="42" t="s">
        <v>274</v>
      </c>
      <c r="I1047610" s="13" t="s">
        <v>572</v>
      </c>
      <c r="J1047610" s="41"/>
      <c r="K1047610" s="41"/>
      <c r="L1047610" s="41"/>
      <c r="M1047610" s="41"/>
      <c r="N1047610" s="41"/>
      <c r="O1047610" s="42" t="s">
        <v>572</v>
      </c>
      <c r="P1047610" s="42" t="s">
        <v>572</v>
      </c>
      <c r="Q1047610" s="13" t="s">
        <v>701</v>
      </c>
      <c r="R1047610" s="43"/>
      <c r="S1047610" s="43"/>
      <c r="T1047610" s="43"/>
      <c r="U1047610" s="43"/>
      <c r="V1047610" s="13"/>
      <c r="W1047610" s="42" t="s">
        <v>701</v>
      </c>
      <c r="X1047610" s="42" t="s">
        <v>701</v>
      </c>
    </row>
    <row r="1047611" spans="1:24" s="44" customFormat="1">
      <c r="A1047611" s="13" t="s">
        <v>274</v>
      </c>
      <c r="B1047611" s="41"/>
      <c r="C1047611" s="41"/>
      <c r="D1047611" s="41"/>
      <c r="E1047611" s="41"/>
      <c r="F1047611" s="41"/>
      <c r="G1047611" s="42" t="s">
        <v>274</v>
      </c>
      <c r="H1047611" s="42" t="s">
        <v>274</v>
      </c>
      <c r="I1047611" s="13" t="s">
        <v>572</v>
      </c>
      <c r="J1047611" s="41"/>
      <c r="K1047611" s="41"/>
      <c r="L1047611" s="41"/>
      <c r="M1047611" s="41"/>
      <c r="N1047611" s="41"/>
      <c r="O1047611" s="42" t="s">
        <v>572</v>
      </c>
      <c r="P1047611" s="42" t="s">
        <v>572</v>
      </c>
      <c r="Q1047611" s="13" t="s">
        <v>701</v>
      </c>
      <c r="R1047611" s="43"/>
      <c r="S1047611" s="43"/>
      <c r="T1047611" s="43"/>
      <c r="U1047611" s="43"/>
      <c r="V1047611" s="13"/>
      <c r="W1047611" s="42" t="s">
        <v>701</v>
      </c>
      <c r="X1047611" s="42" t="s">
        <v>701</v>
      </c>
    </row>
    <row r="1047612" spans="1:24" s="44" customFormat="1">
      <c r="A1047612" s="13" t="s">
        <v>274</v>
      </c>
      <c r="B1047612" s="41"/>
      <c r="C1047612" s="41"/>
      <c r="D1047612" s="41"/>
      <c r="E1047612" s="41"/>
      <c r="F1047612" s="41"/>
      <c r="G1047612" s="42" t="s">
        <v>274</v>
      </c>
      <c r="H1047612" s="42" t="s">
        <v>274</v>
      </c>
      <c r="I1047612" s="13" t="s">
        <v>572</v>
      </c>
      <c r="J1047612" s="41"/>
      <c r="K1047612" s="41"/>
      <c r="L1047612" s="41"/>
      <c r="M1047612" s="41"/>
      <c r="N1047612" s="41"/>
      <c r="O1047612" s="42" t="s">
        <v>572</v>
      </c>
      <c r="P1047612" s="42" t="s">
        <v>572</v>
      </c>
      <c r="Q1047612" s="13" t="s">
        <v>702</v>
      </c>
      <c r="R1047612" s="43"/>
      <c r="S1047612" s="43"/>
      <c r="T1047612" s="43"/>
      <c r="U1047612" s="43"/>
      <c r="V1047612" s="13"/>
      <c r="W1047612" s="42" t="s">
        <v>702</v>
      </c>
      <c r="X1047612" s="42" t="s">
        <v>702</v>
      </c>
    </row>
    <row r="1047613" spans="1:24" s="44" customFormat="1">
      <c r="A1047613" s="13" t="s">
        <v>274</v>
      </c>
      <c r="B1047613" s="41"/>
      <c r="C1047613" s="41"/>
      <c r="D1047613" s="41"/>
      <c r="E1047613" s="41"/>
      <c r="F1047613" s="41"/>
      <c r="G1047613" s="42" t="s">
        <v>274</v>
      </c>
      <c r="H1047613" s="42" t="s">
        <v>274</v>
      </c>
      <c r="I1047613" s="13" t="s">
        <v>572</v>
      </c>
      <c r="J1047613" s="41"/>
      <c r="K1047613" s="41"/>
      <c r="L1047613" s="41"/>
      <c r="M1047613" s="41"/>
      <c r="N1047613" s="41"/>
      <c r="O1047613" s="42" t="s">
        <v>572</v>
      </c>
      <c r="P1047613" s="42" t="s">
        <v>572</v>
      </c>
      <c r="Q1047613" s="13" t="s">
        <v>703</v>
      </c>
      <c r="R1047613" s="43"/>
      <c r="S1047613" s="43"/>
      <c r="T1047613" s="43"/>
      <c r="U1047613" s="43"/>
      <c r="V1047613" s="13"/>
      <c r="W1047613" s="42" t="s">
        <v>703</v>
      </c>
      <c r="X1047613" s="42" t="s">
        <v>703</v>
      </c>
    </row>
    <row r="1047614" spans="1:24" s="44" customFormat="1">
      <c r="A1047614" s="13" t="s">
        <v>274</v>
      </c>
      <c r="B1047614" s="41"/>
      <c r="C1047614" s="41"/>
      <c r="D1047614" s="41"/>
      <c r="E1047614" s="41"/>
      <c r="F1047614" s="41"/>
      <c r="G1047614" s="42" t="s">
        <v>274</v>
      </c>
      <c r="H1047614" s="42" t="s">
        <v>274</v>
      </c>
      <c r="I1047614" s="13" t="s">
        <v>572</v>
      </c>
      <c r="J1047614" s="41"/>
      <c r="K1047614" s="41"/>
      <c r="L1047614" s="41"/>
      <c r="M1047614" s="41"/>
      <c r="N1047614" s="41"/>
      <c r="O1047614" s="42" t="s">
        <v>572</v>
      </c>
      <c r="P1047614" s="42" t="s">
        <v>572</v>
      </c>
      <c r="Q1047614" s="13" t="s">
        <v>704</v>
      </c>
      <c r="R1047614" s="43"/>
      <c r="S1047614" s="43"/>
      <c r="T1047614" s="43"/>
      <c r="U1047614" s="43"/>
      <c r="V1047614" s="13"/>
      <c r="W1047614" s="42" t="s">
        <v>704</v>
      </c>
      <c r="X1047614" s="42" t="s">
        <v>704</v>
      </c>
    </row>
    <row r="1047615" spans="1:24" s="44" customFormat="1">
      <c r="A1047615" s="13" t="s">
        <v>274</v>
      </c>
      <c r="B1047615" s="41"/>
      <c r="C1047615" s="41"/>
      <c r="D1047615" s="41"/>
      <c r="E1047615" s="41"/>
      <c r="F1047615" s="41"/>
      <c r="G1047615" s="42" t="s">
        <v>274</v>
      </c>
      <c r="H1047615" s="42" t="s">
        <v>274</v>
      </c>
      <c r="I1047615" s="13" t="s">
        <v>572</v>
      </c>
      <c r="J1047615" s="41"/>
      <c r="K1047615" s="41"/>
      <c r="L1047615" s="41"/>
      <c r="M1047615" s="41"/>
      <c r="N1047615" s="41"/>
      <c r="O1047615" s="42" t="s">
        <v>572</v>
      </c>
      <c r="P1047615" s="42" t="s">
        <v>572</v>
      </c>
      <c r="Q1047615" s="13" t="s">
        <v>705</v>
      </c>
      <c r="R1047615" s="43"/>
      <c r="S1047615" s="43"/>
      <c r="T1047615" s="43"/>
      <c r="U1047615" s="43"/>
      <c r="V1047615" s="13"/>
      <c r="W1047615" s="42" t="s">
        <v>705</v>
      </c>
      <c r="X1047615" s="42" t="s">
        <v>705</v>
      </c>
    </row>
    <row r="1047616" spans="1:24" s="44" customFormat="1">
      <c r="A1047616" s="13" t="s">
        <v>274</v>
      </c>
      <c r="B1047616" s="41"/>
      <c r="C1047616" s="41"/>
      <c r="D1047616" s="41"/>
      <c r="E1047616" s="41"/>
      <c r="F1047616" s="41"/>
      <c r="G1047616" s="42" t="s">
        <v>274</v>
      </c>
      <c r="H1047616" s="42" t="s">
        <v>274</v>
      </c>
      <c r="I1047616" s="13" t="s">
        <v>572</v>
      </c>
      <c r="J1047616" s="41"/>
      <c r="K1047616" s="41"/>
      <c r="L1047616" s="41"/>
      <c r="M1047616" s="41"/>
      <c r="N1047616" s="41"/>
      <c r="O1047616" s="42" t="s">
        <v>572</v>
      </c>
      <c r="P1047616" s="42" t="s">
        <v>572</v>
      </c>
      <c r="Q1047616" s="13" t="s">
        <v>706</v>
      </c>
      <c r="R1047616" s="43"/>
      <c r="S1047616" s="43"/>
      <c r="T1047616" s="43"/>
      <c r="U1047616" s="43"/>
      <c r="V1047616" s="13"/>
      <c r="W1047616" s="42" t="s">
        <v>706</v>
      </c>
      <c r="X1047616" s="42" t="s">
        <v>706</v>
      </c>
    </row>
    <row r="1047617" spans="1:24" s="44" customFormat="1">
      <c r="A1047617" s="13" t="s">
        <v>274</v>
      </c>
      <c r="B1047617" s="41"/>
      <c r="C1047617" s="41"/>
      <c r="D1047617" s="41"/>
      <c r="E1047617" s="41"/>
      <c r="F1047617" s="41"/>
      <c r="G1047617" s="42" t="s">
        <v>274</v>
      </c>
      <c r="H1047617" s="42" t="s">
        <v>274</v>
      </c>
      <c r="I1047617" s="13" t="s">
        <v>572</v>
      </c>
      <c r="J1047617" s="41"/>
      <c r="K1047617" s="41"/>
      <c r="L1047617" s="41"/>
      <c r="M1047617" s="41"/>
      <c r="N1047617" s="41"/>
      <c r="O1047617" s="42" t="s">
        <v>572</v>
      </c>
      <c r="P1047617" s="42" t="s">
        <v>572</v>
      </c>
      <c r="Q1047617" s="13" t="s">
        <v>707</v>
      </c>
      <c r="R1047617" s="43"/>
      <c r="S1047617" s="43"/>
      <c r="T1047617" s="43"/>
      <c r="U1047617" s="43"/>
      <c r="V1047617" s="13"/>
      <c r="W1047617" s="42" t="s">
        <v>707</v>
      </c>
      <c r="X1047617" s="42" t="s">
        <v>707</v>
      </c>
    </row>
    <row r="1047618" spans="1:24" s="44" customFormat="1">
      <c r="A1047618" s="13" t="s">
        <v>274</v>
      </c>
      <c r="B1047618" s="41"/>
      <c r="C1047618" s="41"/>
      <c r="D1047618" s="41"/>
      <c r="E1047618" s="41"/>
      <c r="F1047618" s="41"/>
      <c r="G1047618" s="42" t="s">
        <v>274</v>
      </c>
      <c r="H1047618" s="42" t="s">
        <v>274</v>
      </c>
      <c r="I1047618" s="13" t="s">
        <v>572</v>
      </c>
      <c r="J1047618" s="41"/>
      <c r="K1047618" s="41"/>
      <c r="L1047618" s="41"/>
      <c r="M1047618" s="41"/>
      <c r="N1047618" s="41"/>
      <c r="O1047618" s="42" t="s">
        <v>572</v>
      </c>
      <c r="P1047618" s="42" t="s">
        <v>572</v>
      </c>
      <c r="Q1047618" s="13" t="s">
        <v>708</v>
      </c>
      <c r="R1047618" s="43"/>
      <c r="S1047618" s="43"/>
      <c r="T1047618" s="43"/>
      <c r="U1047618" s="43"/>
      <c r="V1047618" s="13"/>
      <c r="W1047618" s="42" t="s">
        <v>708</v>
      </c>
      <c r="X1047618" s="42" t="s">
        <v>708</v>
      </c>
    </row>
    <row r="1047619" spans="1:24" s="44" customFormat="1">
      <c r="A1047619" s="13" t="s">
        <v>274</v>
      </c>
      <c r="B1047619" s="41"/>
      <c r="C1047619" s="41"/>
      <c r="D1047619" s="41"/>
      <c r="E1047619" s="41"/>
      <c r="F1047619" s="41"/>
      <c r="G1047619" s="42" t="s">
        <v>274</v>
      </c>
      <c r="H1047619" s="42" t="s">
        <v>274</v>
      </c>
      <c r="I1047619" s="13" t="s">
        <v>572</v>
      </c>
      <c r="J1047619" s="41"/>
      <c r="K1047619" s="41"/>
      <c r="L1047619" s="41"/>
      <c r="M1047619" s="41"/>
      <c r="N1047619" s="41"/>
      <c r="O1047619" s="42" t="s">
        <v>572</v>
      </c>
      <c r="P1047619" s="42" t="s">
        <v>572</v>
      </c>
      <c r="Q1047619" s="13" t="s">
        <v>709</v>
      </c>
      <c r="R1047619" s="43"/>
      <c r="S1047619" s="43"/>
      <c r="T1047619" s="43"/>
      <c r="U1047619" s="43"/>
      <c r="V1047619" s="13"/>
      <c r="W1047619" s="42" t="s">
        <v>709</v>
      </c>
      <c r="X1047619" s="42" t="s">
        <v>709</v>
      </c>
    </row>
    <row r="1047620" spans="1:24" s="44" customFormat="1">
      <c r="A1047620" s="13" t="s">
        <v>274</v>
      </c>
      <c r="B1047620" s="41"/>
      <c r="C1047620" s="41"/>
      <c r="D1047620" s="41"/>
      <c r="E1047620" s="41"/>
      <c r="F1047620" s="41"/>
      <c r="G1047620" s="42" t="s">
        <v>274</v>
      </c>
      <c r="H1047620" s="42" t="s">
        <v>274</v>
      </c>
      <c r="I1047620" s="13" t="s">
        <v>572</v>
      </c>
      <c r="J1047620" s="41"/>
      <c r="K1047620" s="41"/>
      <c r="L1047620" s="41"/>
      <c r="M1047620" s="41"/>
      <c r="N1047620" s="41"/>
      <c r="O1047620" s="42" t="s">
        <v>572</v>
      </c>
      <c r="P1047620" s="42" t="s">
        <v>572</v>
      </c>
      <c r="Q1047620" s="13" t="s">
        <v>710</v>
      </c>
      <c r="R1047620" s="43"/>
      <c r="S1047620" s="43"/>
      <c r="T1047620" s="43"/>
      <c r="U1047620" s="43"/>
      <c r="V1047620" s="13"/>
      <c r="W1047620" s="42" t="s">
        <v>710</v>
      </c>
      <c r="X1047620" s="42" t="s">
        <v>710</v>
      </c>
    </row>
    <row r="1047621" spans="1:24" s="44" customFormat="1">
      <c r="A1047621" s="13" t="s">
        <v>274</v>
      </c>
      <c r="B1047621" s="41"/>
      <c r="C1047621" s="41"/>
      <c r="D1047621" s="41"/>
      <c r="E1047621" s="41"/>
      <c r="F1047621" s="41"/>
      <c r="G1047621" s="42" t="s">
        <v>274</v>
      </c>
      <c r="H1047621" s="42" t="s">
        <v>274</v>
      </c>
      <c r="I1047621" s="13" t="s">
        <v>572</v>
      </c>
      <c r="J1047621" s="41"/>
      <c r="K1047621" s="41"/>
      <c r="L1047621" s="41"/>
      <c r="M1047621" s="41"/>
      <c r="N1047621" s="41"/>
      <c r="O1047621" s="42" t="s">
        <v>572</v>
      </c>
      <c r="P1047621" s="42" t="s">
        <v>572</v>
      </c>
      <c r="Q1047621" s="13" t="s">
        <v>711</v>
      </c>
      <c r="R1047621" s="43"/>
      <c r="S1047621" s="43"/>
      <c r="T1047621" s="43"/>
      <c r="U1047621" s="43"/>
      <c r="V1047621" s="13"/>
      <c r="W1047621" s="42" t="s">
        <v>711</v>
      </c>
      <c r="X1047621" s="42" t="s">
        <v>711</v>
      </c>
    </row>
    <row r="1047622" spans="1:24" s="44" customFormat="1">
      <c r="A1047622" s="13" t="s">
        <v>274</v>
      </c>
      <c r="B1047622" s="41"/>
      <c r="C1047622" s="41"/>
      <c r="D1047622" s="41"/>
      <c r="E1047622" s="41"/>
      <c r="F1047622" s="41"/>
      <c r="G1047622" s="42" t="s">
        <v>274</v>
      </c>
      <c r="H1047622" s="42" t="s">
        <v>274</v>
      </c>
      <c r="I1047622" s="13" t="s">
        <v>572</v>
      </c>
      <c r="J1047622" s="41"/>
      <c r="K1047622" s="41"/>
      <c r="L1047622" s="41"/>
      <c r="M1047622" s="41"/>
      <c r="N1047622" s="41"/>
      <c r="O1047622" s="42" t="s">
        <v>572</v>
      </c>
      <c r="P1047622" s="42" t="s">
        <v>572</v>
      </c>
      <c r="Q1047622" s="13" t="s">
        <v>712</v>
      </c>
      <c r="R1047622" s="43"/>
      <c r="S1047622" s="43"/>
      <c r="T1047622" s="43"/>
      <c r="U1047622" s="43"/>
      <c r="V1047622" s="13"/>
      <c r="W1047622" s="42" t="s">
        <v>712</v>
      </c>
      <c r="X1047622" s="42" t="s">
        <v>712</v>
      </c>
    </row>
    <row r="1047623" spans="1:24" s="44" customFormat="1">
      <c r="A1047623" s="13" t="s">
        <v>274</v>
      </c>
      <c r="B1047623" s="41"/>
      <c r="C1047623" s="41"/>
      <c r="D1047623" s="41"/>
      <c r="E1047623" s="41"/>
      <c r="F1047623" s="41"/>
      <c r="G1047623" s="42" t="s">
        <v>274</v>
      </c>
      <c r="H1047623" s="42" t="s">
        <v>274</v>
      </c>
      <c r="I1047623" s="13" t="s">
        <v>572</v>
      </c>
      <c r="J1047623" s="41"/>
      <c r="K1047623" s="41"/>
      <c r="L1047623" s="41"/>
      <c r="M1047623" s="41"/>
      <c r="N1047623" s="41"/>
      <c r="O1047623" s="42" t="s">
        <v>572</v>
      </c>
      <c r="P1047623" s="42" t="s">
        <v>572</v>
      </c>
      <c r="Q1047623" s="13" t="s">
        <v>713</v>
      </c>
      <c r="R1047623" s="43"/>
      <c r="S1047623" s="43"/>
      <c r="T1047623" s="43"/>
      <c r="U1047623" s="43"/>
      <c r="V1047623" s="13"/>
      <c r="W1047623" s="42" t="s">
        <v>713</v>
      </c>
      <c r="X1047623" s="42" t="s">
        <v>713</v>
      </c>
    </row>
    <row r="1047624" spans="1:24" s="44" customFormat="1">
      <c r="A1047624" s="13" t="s">
        <v>274</v>
      </c>
      <c r="B1047624" s="41"/>
      <c r="C1047624" s="41"/>
      <c r="D1047624" s="41"/>
      <c r="E1047624" s="41"/>
      <c r="F1047624" s="41"/>
      <c r="G1047624" s="42" t="s">
        <v>274</v>
      </c>
      <c r="H1047624" s="42" t="s">
        <v>274</v>
      </c>
      <c r="I1047624" s="13" t="s">
        <v>572</v>
      </c>
      <c r="J1047624" s="41"/>
      <c r="K1047624" s="41"/>
      <c r="L1047624" s="41"/>
      <c r="M1047624" s="41"/>
      <c r="N1047624" s="41"/>
      <c r="O1047624" s="42" t="s">
        <v>572</v>
      </c>
      <c r="P1047624" s="42" t="s">
        <v>572</v>
      </c>
      <c r="Q1047624" s="13" t="s">
        <v>714</v>
      </c>
      <c r="R1047624" s="43"/>
      <c r="S1047624" s="43"/>
      <c r="T1047624" s="43"/>
      <c r="U1047624" s="43"/>
      <c r="V1047624" s="13"/>
      <c r="W1047624" s="42" t="s">
        <v>714</v>
      </c>
      <c r="X1047624" s="42" t="s">
        <v>714</v>
      </c>
    </row>
    <row r="1047625" spans="1:24" s="44" customFormat="1">
      <c r="A1047625" s="13" t="s">
        <v>274</v>
      </c>
      <c r="B1047625" s="41"/>
      <c r="C1047625" s="41"/>
      <c r="D1047625" s="41"/>
      <c r="E1047625" s="41"/>
      <c r="F1047625" s="41"/>
      <c r="G1047625" s="42" t="s">
        <v>274</v>
      </c>
      <c r="H1047625" s="42" t="s">
        <v>274</v>
      </c>
      <c r="I1047625" s="13" t="s">
        <v>572</v>
      </c>
      <c r="J1047625" s="41"/>
      <c r="K1047625" s="41"/>
      <c r="L1047625" s="41"/>
      <c r="M1047625" s="41"/>
      <c r="N1047625" s="41"/>
      <c r="O1047625" s="42" t="s">
        <v>572</v>
      </c>
      <c r="P1047625" s="42" t="s">
        <v>572</v>
      </c>
      <c r="Q1047625" s="13" t="s">
        <v>715</v>
      </c>
      <c r="R1047625" s="43"/>
      <c r="S1047625" s="43"/>
      <c r="T1047625" s="43"/>
      <c r="U1047625" s="43"/>
      <c r="V1047625" s="13"/>
      <c r="W1047625" s="42" t="s">
        <v>715</v>
      </c>
      <c r="X1047625" s="42" t="s">
        <v>715</v>
      </c>
    </row>
    <row r="1047626" spans="1:24" s="44" customFormat="1">
      <c r="A1047626" s="13" t="s">
        <v>274</v>
      </c>
      <c r="B1047626" s="41"/>
      <c r="C1047626" s="41"/>
      <c r="D1047626" s="41"/>
      <c r="E1047626" s="41"/>
      <c r="F1047626" s="41"/>
      <c r="G1047626" s="42" t="s">
        <v>274</v>
      </c>
      <c r="H1047626" s="42" t="s">
        <v>274</v>
      </c>
      <c r="I1047626" s="13" t="s">
        <v>572</v>
      </c>
      <c r="J1047626" s="41"/>
      <c r="K1047626" s="41"/>
      <c r="L1047626" s="41"/>
      <c r="M1047626" s="41"/>
      <c r="N1047626" s="41"/>
      <c r="O1047626" s="42" t="s">
        <v>572</v>
      </c>
      <c r="P1047626" s="42" t="s">
        <v>572</v>
      </c>
      <c r="Q1047626" s="13" t="s">
        <v>715</v>
      </c>
      <c r="R1047626" s="43"/>
      <c r="S1047626" s="43"/>
      <c r="T1047626" s="43"/>
      <c r="U1047626" s="43"/>
      <c r="V1047626" s="13"/>
      <c r="W1047626" s="42" t="s">
        <v>715</v>
      </c>
      <c r="X1047626" s="42" t="s">
        <v>715</v>
      </c>
    </row>
    <row r="1047627" spans="1:24" s="44" customFormat="1">
      <c r="A1047627" s="13" t="s">
        <v>274</v>
      </c>
      <c r="B1047627" s="41"/>
      <c r="C1047627" s="41"/>
      <c r="D1047627" s="41"/>
      <c r="E1047627" s="41"/>
      <c r="F1047627" s="41"/>
      <c r="G1047627" s="42" t="s">
        <v>274</v>
      </c>
      <c r="H1047627" s="42" t="s">
        <v>274</v>
      </c>
      <c r="I1047627" s="13" t="s">
        <v>572</v>
      </c>
      <c r="J1047627" s="41"/>
      <c r="K1047627" s="41"/>
      <c r="L1047627" s="41"/>
      <c r="M1047627" s="41"/>
      <c r="N1047627" s="41"/>
      <c r="O1047627" s="42" t="s">
        <v>572</v>
      </c>
      <c r="P1047627" s="42" t="s">
        <v>572</v>
      </c>
      <c r="Q1047627" s="13" t="s">
        <v>715</v>
      </c>
      <c r="R1047627" s="43"/>
      <c r="S1047627" s="43"/>
      <c r="T1047627" s="43"/>
      <c r="U1047627" s="43"/>
      <c r="V1047627" s="13"/>
      <c r="W1047627" s="42" t="s">
        <v>715</v>
      </c>
      <c r="X1047627" s="42" t="s">
        <v>715</v>
      </c>
    </row>
    <row r="1047628" spans="1:24" s="44" customFormat="1">
      <c r="A1047628" s="13" t="s">
        <v>274</v>
      </c>
      <c r="B1047628" s="41"/>
      <c r="C1047628" s="41"/>
      <c r="D1047628" s="41"/>
      <c r="E1047628" s="41"/>
      <c r="F1047628" s="41"/>
      <c r="G1047628" s="42" t="s">
        <v>274</v>
      </c>
      <c r="H1047628" s="42" t="s">
        <v>274</v>
      </c>
      <c r="I1047628" s="13" t="s">
        <v>572</v>
      </c>
      <c r="J1047628" s="41"/>
      <c r="K1047628" s="41"/>
      <c r="L1047628" s="41"/>
      <c r="M1047628" s="41"/>
      <c r="N1047628" s="41"/>
      <c r="O1047628" s="42" t="s">
        <v>572</v>
      </c>
      <c r="P1047628" s="42" t="s">
        <v>572</v>
      </c>
      <c r="Q1047628" s="13" t="s">
        <v>573</v>
      </c>
      <c r="R1047628" s="43"/>
      <c r="S1047628" s="43"/>
      <c r="T1047628" s="43"/>
      <c r="U1047628" s="43"/>
      <c r="V1047628" s="13"/>
      <c r="W1047628" s="42" t="s">
        <v>573</v>
      </c>
      <c r="X1047628" s="42" t="s">
        <v>573</v>
      </c>
    </row>
    <row r="1047629" spans="1:24" s="44" customFormat="1">
      <c r="A1047629" s="13" t="s">
        <v>274</v>
      </c>
      <c r="B1047629" s="41"/>
      <c r="C1047629" s="41"/>
      <c r="D1047629" s="41"/>
      <c r="E1047629" s="41"/>
      <c r="F1047629" s="41"/>
      <c r="G1047629" s="42" t="s">
        <v>274</v>
      </c>
      <c r="H1047629" s="42" t="s">
        <v>274</v>
      </c>
      <c r="I1047629" s="13" t="s">
        <v>572</v>
      </c>
      <c r="J1047629" s="41"/>
      <c r="K1047629" s="41"/>
      <c r="L1047629" s="41"/>
      <c r="M1047629" s="41"/>
      <c r="N1047629" s="41"/>
      <c r="O1047629" s="42" t="s">
        <v>572</v>
      </c>
      <c r="P1047629" s="42" t="s">
        <v>572</v>
      </c>
      <c r="Q1047629" s="13" t="s">
        <v>573</v>
      </c>
      <c r="R1047629" s="43"/>
      <c r="S1047629" s="43"/>
      <c r="T1047629" s="43"/>
      <c r="U1047629" s="43"/>
      <c r="V1047629" s="13"/>
      <c r="W1047629" s="42" t="s">
        <v>573</v>
      </c>
      <c r="X1047629" s="42" t="s">
        <v>573</v>
      </c>
    </row>
    <row r="1047630" spans="1:24" s="44" customFormat="1">
      <c r="A1047630" s="13" t="s">
        <v>99</v>
      </c>
      <c r="B1047630" s="41"/>
      <c r="C1047630" s="41"/>
      <c r="D1047630" s="41"/>
      <c r="E1047630" s="41"/>
      <c r="F1047630" s="41"/>
      <c r="G1047630" s="42" t="s">
        <v>99</v>
      </c>
      <c r="H1047630" s="42" t="s">
        <v>99</v>
      </c>
      <c r="I1047630" s="13" t="s">
        <v>570</v>
      </c>
      <c r="J1047630" s="41"/>
      <c r="K1047630" s="41"/>
      <c r="L1047630" s="41"/>
      <c r="M1047630" s="41"/>
      <c r="N1047630" s="41"/>
      <c r="O1047630" s="42" t="s">
        <v>570</v>
      </c>
      <c r="P1047630" s="42" t="s">
        <v>570</v>
      </c>
      <c r="Q1047630" s="13" t="s">
        <v>579</v>
      </c>
      <c r="R1047630" s="43"/>
      <c r="S1047630" s="43"/>
      <c r="T1047630" s="43"/>
      <c r="U1047630" s="43"/>
      <c r="V1047630" s="13"/>
      <c r="W1047630" s="42" t="s">
        <v>579</v>
      </c>
      <c r="X1047630" s="42" t="s">
        <v>579</v>
      </c>
    </row>
    <row r="1047631" spans="1:24" s="44" customFormat="1">
      <c r="A1047631" s="13" t="s">
        <v>567</v>
      </c>
      <c r="B1047631" s="41"/>
      <c r="C1047631" s="41"/>
      <c r="D1047631" s="41"/>
      <c r="E1047631" s="41"/>
      <c r="F1047631" s="41"/>
      <c r="G1047631" s="42" t="s">
        <v>567</v>
      </c>
      <c r="H1047631" s="42" t="s">
        <v>567</v>
      </c>
      <c r="I1047631" s="13" t="s">
        <v>568</v>
      </c>
      <c r="J1047631" s="41"/>
      <c r="K1047631" s="41"/>
      <c r="L1047631" s="41"/>
      <c r="M1047631" s="41"/>
      <c r="N1047631" s="41"/>
      <c r="O1047631" s="42" t="s">
        <v>568</v>
      </c>
      <c r="P1047631" s="42" t="s">
        <v>568</v>
      </c>
      <c r="Q1047631" s="13" t="s">
        <v>716</v>
      </c>
      <c r="R1047631" s="43"/>
      <c r="S1047631" s="43"/>
      <c r="T1047631" s="43"/>
      <c r="U1047631" s="43"/>
      <c r="V1047631" s="13"/>
      <c r="W1047631" s="42" t="s">
        <v>716</v>
      </c>
      <c r="X1047631" s="42" t="s">
        <v>716</v>
      </c>
    </row>
    <row r="1047632" spans="1:24" s="44" customFormat="1">
      <c r="A1047632" s="13" t="s">
        <v>567</v>
      </c>
      <c r="B1047632" s="41"/>
      <c r="C1047632" s="41"/>
      <c r="D1047632" s="41"/>
      <c r="E1047632" s="41"/>
      <c r="F1047632" s="41"/>
      <c r="G1047632" s="42" t="s">
        <v>567</v>
      </c>
      <c r="H1047632" s="42" t="s">
        <v>567</v>
      </c>
      <c r="I1047632" s="13" t="s">
        <v>568</v>
      </c>
      <c r="J1047632" s="41"/>
      <c r="K1047632" s="41"/>
      <c r="L1047632" s="41"/>
      <c r="M1047632" s="41"/>
      <c r="N1047632" s="41"/>
      <c r="O1047632" s="42" t="s">
        <v>568</v>
      </c>
      <c r="P1047632" s="42" t="s">
        <v>568</v>
      </c>
      <c r="Q1047632" s="13" t="s">
        <v>716</v>
      </c>
      <c r="R1047632" s="43"/>
      <c r="S1047632" s="43"/>
      <c r="T1047632" s="43"/>
      <c r="U1047632" s="43"/>
      <c r="V1047632" s="13"/>
      <c r="W1047632" s="42" t="s">
        <v>716</v>
      </c>
      <c r="X1047632" s="42" t="s">
        <v>716</v>
      </c>
    </row>
    <row r="1047633" spans="1:24" s="44" customFormat="1">
      <c r="A1047633" s="13" t="s">
        <v>567</v>
      </c>
      <c r="B1047633" s="41"/>
      <c r="C1047633" s="41"/>
      <c r="D1047633" s="41"/>
      <c r="E1047633" s="41"/>
      <c r="F1047633" s="41"/>
      <c r="G1047633" s="42" t="s">
        <v>567</v>
      </c>
      <c r="H1047633" s="42" t="s">
        <v>567</v>
      </c>
      <c r="I1047633" s="13" t="s">
        <v>568</v>
      </c>
      <c r="J1047633" s="41"/>
      <c r="K1047633" s="41"/>
      <c r="L1047633" s="41"/>
      <c r="M1047633" s="41"/>
      <c r="N1047633" s="41"/>
      <c r="O1047633" s="42" t="s">
        <v>568</v>
      </c>
      <c r="P1047633" s="42" t="s">
        <v>568</v>
      </c>
      <c r="Q1047633" s="13" t="s">
        <v>716</v>
      </c>
      <c r="R1047633" s="43"/>
      <c r="S1047633" s="43"/>
      <c r="T1047633" s="43"/>
      <c r="U1047633" s="43"/>
      <c r="V1047633" s="13"/>
      <c r="W1047633" s="42" t="s">
        <v>716</v>
      </c>
      <c r="X1047633" s="42" t="s">
        <v>716</v>
      </c>
    </row>
    <row r="1047634" spans="1:24" s="44" customFormat="1">
      <c r="A1047634" s="13" t="s">
        <v>567</v>
      </c>
      <c r="B1047634" s="41"/>
      <c r="C1047634" s="41"/>
      <c r="D1047634" s="41"/>
      <c r="E1047634" s="41"/>
      <c r="F1047634" s="41"/>
      <c r="G1047634" s="42" t="s">
        <v>567</v>
      </c>
      <c r="H1047634" s="42" t="s">
        <v>567</v>
      </c>
      <c r="I1047634" s="13" t="s">
        <v>568</v>
      </c>
      <c r="J1047634" s="41"/>
      <c r="K1047634" s="41"/>
      <c r="L1047634" s="41"/>
      <c r="M1047634" s="41"/>
      <c r="N1047634" s="41"/>
      <c r="O1047634" s="42" t="s">
        <v>568</v>
      </c>
      <c r="P1047634" s="42" t="s">
        <v>568</v>
      </c>
      <c r="Q1047634" s="13" t="s">
        <v>716</v>
      </c>
      <c r="R1047634" s="43"/>
      <c r="S1047634" s="43"/>
      <c r="T1047634" s="43"/>
      <c r="U1047634" s="43"/>
      <c r="V1047634" s="13"/>
      <c r="W1047634" s="42" t="s">
        <v>716</v>
      </c>
      <c r="X1047634" s="42" t="s">
        <v>716</v>
      </c>
    </row>
    <row r="1047635" spans="1:24" s="44" customFormat="1">
      <c r="A1047635" s="13" t="s">
        <v>567</v>
      </c>
      <c r="B1047635" s="41"/>
      <c r="C1047635" s="41"/>
      <c r="D1047635" s="41"/>
      <c r="E1047635" s="41"/>
      <c r="F1047635" s="41"/>
      <c r="G1047635" s="42" t="s">
        <v>567</v>
      </c>
      <c r="H1047635" s="42" t="s">
        <v>567</v>
      </c>
      <c r="I1047635" s="13" t="s">
        <v>568</v>
      </c>
      <c r="J1047635" s="41"/>
      <c r="K1047635" s="41"/>
      <c r="L1047635" s="41"/>
      <c r="M1047635" s="41"/>
      <c r="N1047635" s="41"/>
      <c r="O1047635" s="42" t="s">
        <v>568</v>
      </c>
      <c r="P1047635" s="42" t="s">
        <v>568</v>
      </c>
      <c r="Q1047635" s="13" t="s">
        <v>716</v>
      </c>
      <c r="R1047635" s="43"/>
      <c r="S1047635" s="43"/>
      <c r="T1047635" s="43"/>
      <c r="U1047635" s="43"/>
      <c r="V1047635" s="13"/>
      <c r="W1047635" s="42" t="s">
        <v>716</v>
      </c>
      <c r="X1047635" s="42" t="s">
        <v>716</v>
      </c>
    </row>
    <row r="1047636" spans="1:24" s="44" customFormat="1">
      <c r="A1047636" s="13" t="s">
        <v>567</v>
      </c>
      <c r="B1047636" s="41"/>
      <c r="C1047636" s="41"/>
      <c r="D1047636" s="41"/>
      <c r="E1047636" s="41"/>
      <c r="F1047636" s="41"/>
      <c r="G1047636" s="42" t="s">
        <v>567</v>
      </c>
      <c r="H1047636" s="42" t="s">
        <v>567</v>
      </c>
      <c r="I1047636" s="13" t="s">
        <v>568</v>
      </c>
      <c r="J1047636" s="41"/>
      <c r="K1047636" s="41"/>
      <c r="L1047636" s="41"/>
      <c r="M1047636" s="41"/>
      <c r="N1047636" s="41"/>
      <c r="O1047636" s="42" t="s">
        <v>568</v>
      </c>
      <c r="P1047636" s="42" t="s">
        <v>568</v>
      </c>
      <c r="Q1047636" s="13" t="s">
        <v>717</v>
      </c>
      <c r="R1047636" s="43"/>
      <c r="S1047636" s="43"/>
      <c r="T1047636" s="43"/>
      <c r="U1047636" s="43"/>
      <c r="V1047636" s="13"/>
      <c r="W1047636" s="42" t="s">
        <v>717</v>
      </c>
      <c r="X1047636" s="42" t="s">
        <v>717</v>
      </c>
    </row>
    <row r="1047637" spans="1:24" s="44" customFormat="1">
      <c r="A1047637" s="13" t="s">
        <v>567</v>
      </c>
      <c r="B1047637" s="41"/>
      <c r="C1047637" s="41"/>
      <c r="D1047637" s="41"/>
      <c r="E1047637" s="41"/>
      <c r="F1047637" s="41"/>
      <c r="G1047637" s="42" t="s">
        <v>567</v>
      </c>
      <c r="H1047637" s="42" t="s">
        <v>567</v>
      </c>
      <c r="I1047637" s="13" t="s">
        <v>568</v>
      </c>
      <c r="J1047637" s="41"/>
      <c r="K1047637" s="41"/>
      <c r="L1047637" s="41"/>
      <c r="M1047637" s="41"/>
      <c r="N1047637" s="41"/>
      <c r="O1047637" s="42" t="s">
        <v>568</v>
      </c>
      <c r="P1047637" s="42" t="s">
        <v>568</v>
      </c>
      <c r="Q1047637" s="13" t="s">
        <v>717</v>
      </c>
      <c r="R1047637" s="43"/>
      <c r="S1047637" s="43"/>
      <c r="T1047637" s="43"/>
      <c r="U1047637" s="43"/>
      <c r="V1047637" s="13"/>
      <c r="W1047637" s="42" t="s">
        <v>717</v>
      </c>
      <c r="X1047637" s="42" t="s">
        <v>717</v>
      </c>
    </row>
    <row r="1047638" spans="1:24" s="44" customFormat="1">
      <c r="A1047638" s="13" t="s">
        <v>274</v>
      </c>
      <c r="B1047638" s="41"/>
      <c r="C1047638" s="41"/>
      <c r="D1047638" s="41"/>
      <c r="E1047638" s="41"/>
      <c r="F1047638" s="41"/>
      <c r="G1047638" s="42" t="s">
        <v>274</v>
      </c>
      <c r="H1047638" s="42" t="s">
        <v>274</v>
      </c>
      <c r="I1047638" s="13" t="s">
        <v>572</v>
      </c>
      <c r="J1047638" s="41"/>
      <c r="K1047638" s="41"/>
      <c r="L1047638" s="41"/>
      <c r="M1047638" s="41"/>
      <c r="N1047638" s="41"/>
      <c r="O1047638" s="42" t="s">
        <v>572</v>
      </c>
      <c r="P1047638" s="42" t="s">
        <v>572</v>
      </c>
      <c r="Q1047638" s="13" t="s">
        <v>718</v>
      </c>
      <c r="R1047638" s="43"/>
      <c r="S1047638" s="43"/>
      <c r="T1047638" s="43"/>
      <c r="U1047638" s="43"/>
      <c r="V1047638" s="13"/>
      <c r="W1047638" s="42" t="s">
        <v>718</v>
      </c>
      <c r="X1047638" s="42" t="s">
        <v>718</v>
      </c>
    </row>
    <row r="1047639" spans="1:24" s="44" customFormat="1">
      <c r="A1047639" s="13" t="s">
        <v>274</v>
      </c>
      <c r="B1047639" s="41"/>
      <c r="C1047639" s="41"/>
      <c r="D1047639" s="41"/>
      <c r="E1047639" s="41"/>
      <c r="F1047639" s="41"/>
      <c r="G1047639" s="42" t="s">
        <v>274</v>
      </c>
      <c r="H1047639" s="42" t="s">
        <v>274</v>
      </c>
      <c r="I1047639" s="13" t="s">
        <v>572</v>
      </c>
      <c r="J1047639" s="41"/>
      <c r="K1047639" s="41"/>
      <c r="L1047639" s="41"/>
      <c r="M1047639" s="41"/>
      <c r="N1047639" s="41"/>
      <c r="O1047639" s="42" t="s">
        <v>572</v>
      </c>
      <c r="P1047639" s="42" t="s">
        <v>572</v>
      </c>
      <c r="Q1047639" s="13" t="s">
        <v>718</v>
      </c>
      <c r="R1047639" s="43"/>
      <c r="S1047639" s="43"/>
      <c r="T1047639" s="43"/>
      <c r="U1047639" s="43"/>
      <c r="V1047639" s="13"/>
      <c r="W1047639" s="42" t="s">
        <v>718</v>
      </c>
      <c r="X1047639" s="42" t="s">
        <v>718</v>
      </c>
    </row>
    <row r="1047640" spans="1:24" s="44" customFormat="1">
      <c r="A1047640" s="13" t="s">
        <v>274</v>
      </c>
      <c r="B1047640" s="41"/>
      <c r="C1047640" s="41"/>
      <c r="D1047640" s="41"/>
      <c r="E1047640" s="41"/>
      <c r="F1047640" s="41"/>
      <c r="G1047640" s="42" t="s">
        <v>274</v>
      </c>
      <c r="H1047640" s="42" t="s">
        <v>274</v>
      </c>
      <c r="I1047640" s="13" t="s">
        <v>572</v>
      </c>
      <c r="J1047640" s="41"/>
      <c r="K1047640" s="41"/>
      <c r="L1047640" s="41"/>
      <c r="M1047640" s="41"/>
      <c r="N1047640" s="41"/>
      <c r="O1047640" s="42" t="s">
        <v>572</v>
      </c>
      <c r="P1047640" s="42" t="s">
        <v>572</v>
      </c>
      <c r="Q1047640" s="13" t="s">
        <v>718</v>
      </c>
      <c r="R1047640" s="43"/>
      <c r="S1047640" s="43"/>
      <c r="T1047640" s="43"/>
      <c r="U1047640" s="43"/>
      <c r="V1047640" s="13"/>
      <c r="W1047640" s="42" t="s">
        <v>718</v>
      </c>
      <c r="X1047640" s="42" t="s">
        <v>718</v>
      </c>
    </row>
    <row r="1047641" spans="1:24" s="44" customFormat="1">
      <c r="A1047641" s="13" t="s">
        <v>274</v>
      </c>
      <c r="B1047641" s="41"/>
      <c r="C1047641" s="41"/>
      <c r="D1047641" s="41"/>
      <c r="E1047641" s="41"/>
      <c r="F1047641" s="41"/>
      <c r="G1047641" s="42" t="s">
        <v>274</v>
      </c>
      <c r="H1047641" s="42" t="s">
        <v>274</v>
      </c>
      <c r="I1047641" s="13" t="s">
        <v>572</v>
      </c>
      <c r="J1047641" s="41"/>
      <c r="K1047641" s="41"/>
      <c r="L1047641" s="41"/>
      <c r="M1047641" s="41"/>
      <c r="N1047641" s="41"/>
      <c r="O1047641" s="42" t="s">
        <v>572</v>
      </c>
      <c r="P1047641" s="42" t="s">
        <v>572</v>
      </c>
      <c r="Q1047641" s="13" t="s">
        <v>719</v>
      </c>
      <c r="R1047641" s="43"/>
      <c r="S1047641" s="43"/>
      <c r="T1047641" s="43"/>
      <c r="U1047641" s="43"/>
      <c r="V1047641" s="13"/>
      <c r="W1047641" s="42" t="s">
        <v>719</v>
      </c>
      <c r="X1047641" s="42" t="s">
        <v>719</v>
      </c>
    </row>
    <row r="1047642" spans="1:24" s="44" customFormat="1">
      <c r="A1047642" s="13" t="s">
        <v>274</v>
      </c>
      <c r="B1047642" s="41"/>
      <c r="C1047642" s="41"/>
      <c r="D1047642" s="41"/>
      <c r="E1047642" s="41"/>
      <c r="F1047642" s="41"/>
      <c r="G1047642" s="42" t="s">
        <v>274</v>
      </c>
      <c r="H1047642" s="42" t="s">
        <v>274</v>
      </c>
      <c r="I1047642" s="13" t="s">
        <v>572</v>
      </c>
      <c r="J1047642" s="41"/>
      <c r="K1047642" s="41"/>
      <c r="L1047642" s="41"/>
      <c r="M1047642" s="41"/>
      <c r="N1047642" s="41"/>
      <c r="O1047642" s="42" t="s">
        <v>572</v>
      </c>
      <c r="P1047642" s="42" t="s">
        <v>572</v>
      </c>
      <c r="Q1047642" s="13" t="s">
        <v>719</v>
      </c>
      <c r="R1047642" s="43"/>
      <c r="S1047642" s="43"/>
      <c r="T1047642" s="43"/>
      <c r="U1047642" s="43"/>
      <c r="V1047642" s="13"/>
      <c r="W1047642" s="42" t="s">
        <v>719</v>
      </c>
      <c r="X1047642" s="42" t="s">
        <v>719</v>
      </c>
    </row>
    <row r="1047643" spans="1:24" s="44" customFormat="1">
      <c r="A1047643" s="13" t="s">
        <v>274</v>
      </c>
      <c r="B1047643" s="41"/>
      <c r="C1047643" s="41"/>
      <c r="D1047643" s="41"/>
      <c r="E1047643" s="41"/>
      <c r="F1047643" s="41"/>
      <c r="G1047643" s="42" t="s">
        <v>274</v>
      </c>
      <c r="H1047643" s="42" t="s">
        <v>274</v>
      </c>
      <c r="I1047643" s="13" t="s">
        <v>572</v>
      </c>
      <c r="J1047643" s="41"/>
      <c r="K1047643" s="41"/>
      <c r="L1047643" s="41"/>
      <c r="M1047643" s="41"/>
      <c r="N1047643" s="41"/>
      <c r="O1047643" s="42" t="s">
        <v>572</v>
      </c>
      <c r="P1047643" s="42" t="s">
        <v>572</v>
      </c>
      <c r="Q1047643" s="13" t="s">
        <v>719</v>
      </c>
      <c r="R1047643" s="43"/>
      <c r="S1047643" s="43"/>
      <c r="T1047643" s="43"/>
      <c r="U1047643" s="43"/>
      <c r="V1047643" s="13"/>
      <c r="W1047643" s="42" t="s">
        <v>719</v>
      </c>
      <c r="X1047643" s="42" t="s">
        <v>719</v>
      </c>
    </row>
    <row r="1047644" spans="1:24" s="44" customFormat="1">
      <c r="A1047644" s="13" t="s">
        <v>274</v>
      </c>
      <c r="B1047644" s="41"/>
      <c r="C1047644" s="41"/>
      <c r="D1047644" s="41"/>
      <c r="E1047644" s="41"/>
      <c r="F1047644" s="41"/>
      <c r="G1047644" s="42" t="s">
        <v>274</v>
      </c>
      <c r="H1047644" s="42" t="s">
        <v>274</v>
      </c>
      <c r="I1047644" s="13" t="s">
        <v>572</v>
      </c>
      <c r="J1047644" s="41"/>
      <c r="K1047644" s="41"/>
      <c r="L1047644" s="41"/>
      <c r="M1047644" s="41"/>
      <c r="N1047644" s="41"/>
      <c r="O1047644" s="42" t="s">
        <v>572</v>
      </c>
      <c r="P1047644" s="42" t="s">
        <v>572</v>
      </c>
      <c r="Q1047644" s="13" t="s">
        <v>719</v>
      </c>
      <c r="R1047644" s="43"/>
      <c r="S1047644" s="43"/>
      <c r="T1047644" s="43"/>
      <c r="U1047644" s="43"/>
      <c r="V1047644" s="13"/>
      <c r="W1047644" s="42" t="s">
        <v>719</v>
      </c>
      <c r="X1047644" s="42" t="s">
        <v>719</v>
      </c>
    </row>
    <row r="1047645" spans="1:24" s="44" customFormat="1">
      <c r="A1047645" s="13" t="s">
        <v>274</v>
      </c>
      <c r="B1047645" s="41"/>
      <c r="C1047645" s="41"/>
      <c r="D1047645" s="41"/>
      <c r="E1047645" s="41"/>
      <c r="F1047645" s="41"/>
      <c r="G1047645" s="42" t="s">
        <v>274</v>
      </c>
      <c r="H1047645" s="42" t="s">
        <v>274</v>
      </c>
      <c r="I1047645" s="13" t="s">
        <v>572</v>
      </c>
      <c r="J1047645" s="41"/>
      <c r="K1047645" s="41"/>
      <c r="L1047645" s="41"/>
      <c r="M1047645" s="41"/>
      <c r="N1047645" s="41"/>
      <c r="O1047645" s="42" t="s">
        <v>572</v>
      </c>
      <c r="P1047645" s="42" t="s">
        <v>572</v>
      </c>
      <c r="Q1047645" s="13" t="s">
        <v>720</v>
      </c>
      <c r="R1047645" s="43"/>
      <c r="S1047645" s="43"/>
      <c r="T1047645" s="43"/>
      <c r="U1047645" s="43"/>
      <c r="V1047645" s="13"/>
      <c r="W1047645" s="42" t="s">
        <v>720</v>
      </c>
      <c r="X1047645" s="42" t="s">
        <v>720</v>
      </c>
    </row>
    <row r="1047646" spans="1:24" s="44" customFormat="1">
      <c r="A1047646" s="13" t="s">
        <v>274</v>
      </c>
      <c r="B1047646" s="41"/>
      <c r="C1047646" s="41"/>
      <c r="D1047646" s="41"/>
      <c r="E1047646" s="41"/>
      <c r="F1047646" s="41"/>
      <c r="G1047646" s="42" t="s">
        <v>274</v>
      </c>
      <c r="H1047646" s="42" t="s">
        <v>274</v>
      </c>
      <c r="I1047646" s="13" t="s">
        <v>572</v>
      </c>
      <c r="J1047646" s="41"/>
      <c r="K1047646" s="41"/>
      <c r="L1047646" s="41"/>
      <c r="M1047646" s="41"/>
      <c r="N1047646" s="41"/>
      <c r="O1047646" s="42" t="s">
        <v>572</v>
      </c>
      <c r="P1047646" s="42" t="s">
        <v>572</v>
      </c>
      <c r="Q1047646" s="13" t="s">
        <v>720</v>
      </c>
      <c r="R1047646" s="43"/>
      <c r="S1047646" s="43"/>
      <c r="T1047646" s="43"/>
      <c r="U1047646" s="43"/>
      <c r="V1047646" s="13"/>
      <c r="W1047646" s="42" t="s">
        <v>720</v>
      </c>
      <c r="X1047646" s="42" t="s">
        <v>720</v>
      </c>
    </row>
    <row r="1047647" spans="1:24" s="44" customFormat="1">
      <c r="A1047647" s="13" t="s">
        <v>274</v>
      </c>
      <c r="B1047647" s="41"/>
      <c r="C1047647" s="41"/>
      <c r="D1047647" s="41"/>
      <c r="E1047647" s="41"/>
      <c r="F1047647" s="41"/>
      <c r="G1047647" s="42" t="s">
        <v>274</v>
      </c>
      <c r="H1047647" s="42" t="s">
        <v>274</v>
      </c>
      <c r="I1047647" s="13" t="s">
        <v>572</v>
      </c>
      <c r="J1047647" s="41"/>
      <c r="K1047647" s="41"/>
      <c r="L1047647" s="41"/>
      <c r="M1047647" s="41"/>
      <c r="N1047647" s="41"/>
      <c r="O1047647" s="42" t="s">
        <v>572</v>
      </c>
      <c r="P1047647" s="42" t="s">
        <v>572</v>
      </c>
      <c r="Q1047647" s="13" t="s">
        <v>720</v>
      </c>
      <c r="R1047647" s="43"/>
      <c r="S1047647" s="43"/>
      <c r="T1047647" s="43"/>
      <c r="U1047647" s="43"/>
      <c r="V1047647" s="13"/>
      <c r="W1047647" s="42" t="s">
        <v>720</v>
      </c>
      <c r="X1047647" s="42" t="s">
        <v>720</v>
      </c>
    </row>
    <row r="1047648" spans="1:24" s="44" customFormat="1">
      <c r="A1047648" s="13" t="s">
        <v>274</v>
      </c>
      <c r="B1047648" s="41"/>
      <c r="C1047648" s="41"/>
      <c r="D1047648" s="41"/>
      <c r="E1047648" s="41"/>
      <c r="F1047648" s="41"/>
      <c r="G1047648" s="42" t="s">
        <v>274</v>
      </c>
      <c r="H1047648" s="42" t="s">
        <v>274</v>
      </c>
      <c r="I1047648" s="13" t="s">
        <v>572</v>
      </c>
      <c r="J1047648" s="41"/>
      <c r="K1047648" s="41"/>
      <c r="L1047648" s="41"/>
      <c r="M1047648" s="41"/>
      <c r="N1047648" s="41"/>
      <c r="O1047648" s="42" t="s">
        <v>572</v>
      </c>
      <c r="P1047648" s="42" t="s">
        <v>572</v>
      </c>
      <c r="Q1047648" s="13" t="s">
        <v>721</v>
      </c>
      <c r="R1047648" s="43"/>
      <c r="S1047648" s="43"/>
      <c r="T1047648" s="43"/>
      <c r="U1047648" s="43"/>
      <c r="V1047648" s="13"/>
      <c r="W1047648" s="42" t="s">
        <v>721</v>
      </c>
      <c r="X1047648" s="42" t="s">
        <v>721</v>
      </c>
    </row>
    <row r="1047649" spans="1:24" s="44" customFormat="1">
      <c r="A1047649" s="13" t="s">
        <v>274</v>
      </c>
      <c r="B1047649" s="41"/>
      <c r="C1047649" s="41"/>
      <c r="D1047649" s="41"/>
      <c r="E1047649" s="41"/>
      <c r="F1047649" s="41"/>
      <c r="G1047649" s="42" t="s">
        <v>274</v>
      </c>
      <c r="H1047649" s="42" t="s">
        <v>274</v>
      </c>
      <c r="I1047649" s="13" t="s">
        <v>572</v>
      </c>
      <c r="J1047649" s="41"/>
      <c r="K1047649" s="41"/>
      <c r="L1047649" s="41"/>
      <c r="M1047649" s="41"/>
      <c r="N1047649" s="41"/>
      <c r="O1047649" s="42" t="s">
        <v>572</v>
      </c>
      <c r="P1047649" s="42" t="s">
        <v>572</v>
      </c>
      <c r="Q1047649" s="13" t="s">
        <v>721</v>
      </c>
      <c r="R1047649" s="43"/>
      <c r="S1047649" s="43"/>
      <c r="T1047649" s="43"/>
      <c r="U1047649" s="43"/>
      <c r="V1047649" s="13"/>
      <c r="W1047649" s="42" t="s">
        <v>721</v>
      </c>
      <c r="X1047649" s="42" t="s">
        <v>721</v>
      </c>
    </row>
    <row r="1047650" spans="1:24" s="44" customFormat="1">
      <c r="A1047650" s="13" t="s">
        <v>274</v>
      </c>
      <c r="B1047650" s="41"/>
      <c r="C1047650" s="41"/>
      <c r="D1047650" s="41"/>
      <c r="E1047650" s="41"/>
      <c r="F1047650" s="41"/>
      <c r="G1047650" s="42" t="s">
        <v>274</v>
      </c>
      <c r="H1047650" s="42" t="s">
        <v>274</v>
      </c>
      <c r="I1047650" s="13" t="s">
        <v>572</v>
      </c>
      <c r="J1047650" s="41"/>
      <c r="K1047650" s="41"/>
      <c r="L1047650" s="41"/>
      <c r="M1047650" s="41"/>
      <c r="N1047650" s="41"/>
      <c r="O1047650" s="42" t="s">
        <v>572</v>
      </c>
      <c r="P1047650" s="42" t="s">
        <v>572</v>
      </c>
      <c r="Q1047650" s="13" t="s">
        <v>721</v>
      </c>
      <c r="R1047650" s="43"/>
      <c r="S1047650" s="43"/>
      <c r="T1047650" s="43"/>
      <c r="U1047650" s="43"/>
      <c r="V1047650" s="13"/>
      <c r="W1047650" s="42" t="s">
        <v>721</v>
      </c>
      <c r="X1047650" s="42" t="s">
        <v>721</v>
      </c>
    </row>
    <row r="1047651" spans="1:24" s="44" customFormat="1">
      <c r="A1047651" s="13" t="s">
        <v>274</v>
      </c>
      <c r="B1047651" s="41"/>
      <c r="C1047651" s="41"/>
      <c r="D1047651" s="41"/>
      <c r="E1047651" s="41"/>
      <c r="F1047651" s="41"/>
      <c r="G1047651" s="42" t="s">
        <v>274</v>
      </c>
      <c r="H1047651" s="42" t="s">
        <v>274</v>
      </c>
      <c r="I1047651" s="13" t="s">
        <v>572</v>
      </c>
      <c r="J1047651" s="41"/>
      <c r="K1047651" s="41"/>
      <c r="L1047651" s="41"/>
      <c r="M1047651" s="41"/>
      <c r="N1047651" s="41"/>
      <c r="O1047651" s="42" t="s">
        <v>572</v>
      </c>
      <c r="P1047651" s="42" t="s">
        <v>572</v>
      </c>
      <c r="Q1047651" s="13" t="s">
        <v>722</v>
      </c>
      <c r="R1047651" s="43"/>
      <c r="S1047651" s="43"/>
      <c r="T1047651" s="43"/>
      <c r="U1047651" s="43"/>
      <c r="V1047651" s="13"/>
      <c r="W1047651" s="42" t="s">
        <v>722</v>
      </c>
      <c r="X1047651" s="42" t="s">
        <v>722</v>
      </c>
    </row>
    <row r="1047652" spans="1:24" s="44" customFormat="1">
      <c r="A1047652" s="13" t="s">
        <v>274</v>
      </c>
      <c r="B1047652" s="41"/>
      <c r="C1047652" s="41"/>
      <c r="D1047652" s="41"/>
      <c r="E1047652" s="41"/>
      <c r="F1047652" s="41"/>
      <c r="G1047652" s="42" t="s">
        <v>274</v>
      </c>
      <c r="H1047652" s="42" t="s">
        <v>274</v>
      </c>
      <c r="I1047652" s="13" t="s">
        <v>572</v>
      </c>
      <c r="J1047652" s="41"/>
      <c r="K1047652" s="41"/>
      <c r="L1047652" s="41"/>
      <c r="M1047652" s="41"/>
      <c r="N1047652" s="41"/>
      <c r="O1047652" s="42" t="s">
        <v>572</v>
      </c>
      <c r="P1047652" s="42" t="s">
        <v>572</v>
      </c>
      <c r="Q1047652" s="13" t="s">
        <v>723</v>
      </c>
      <c r="R1047652" s="43"/>
      <c r="S1047652" s="43"/>
      <c r="T1047652" s="43"/>
      <c r="U1047652" s="43"/>
      <c r="V1047652" s="13"/>
      <c r="W1047652" s="42" t="s">
        <v>723</v>
      </c>
      <c r="X1047652" s="42" t="s">
        <v>723</v>
      </c>
    </row>
    <row r="1047653" spans="1:24" s="44" customFormat="1">
      <c r="A1047653" s="13" t="s">
        <v>274</v>
      </c>
      <c r="B1047653" s="41"/>
      <c r="C1047653" s="41"/>
      <c r="D1047653" s="41"/>
      <c r="E1047653" s="41"/>
      <c r="F1047653" s="41"/>
      <c r="G1047653" s="42" t="s">
        <v>274</v>
      </c>
      <c r="H1047653" s="42" t="s">
        <v>274</v>
      </c>
      <c r="I1047653" s="13" t="s">
        <v>572</v>
      </c>
      <c r="J1047653" s="41"/>
      <c r="K1047653" s="41"/>
      <c r="L1047653" s="41"/>
      <c r="M1047653" s="41"/>
      <c r="N1047653" s="41"/>
      <c r="O1047653" s="42" t="s">
        <v>572</v>
      </c>
      <c r="P1047653" s="42" t="s">
        <v>572</v>
      </c>
      <c r="Q1047653" s="13" t="s">
        <v>723</v>
      </c>
      <c r="R1047653" s="43"/>
      <c r="S1047653" s="43"/>
      <c r="T1047653" s="43"/>
      <c r="U1047653" s="43"/>
      <c r="V1047653" s="13"/>
      <c r="W1047653" s="42" t="s">
        <v>723</v>
      </c>
      <c r="X1047653" s="42" t="s">
        <v>723</v>
      </c>
    </row>
    <row r="1047654" spans="1:24" s="44" customFormat="1">
      <c r="A1047654" s="13" t="s">
        <v>274</v>
      </c>
      <c r="B1047654" s="41"/>
      <c r="C1047654" s="41"/>
      <c r="D1047654" s="41"/>
      <c r="E1047654" s="41"/>
      <c r="F1047654" s="41"/>
      <c r="G1047654" s="42" t="s">
        <v>274</v>
      </c>
      <c r="H1047654" s="42" t="s">
        <v>274</v>
      </c>
      <c r="I1047654" s="13" t="s">
        <v>572</v>
      </c>
      <c r="J1047654" s="41"/>
      <c r="K1047654" s="41"/>
      <c r="L1047654" s="41"/>
      <c r="M1047654" s="41"/>
      <c r="N1047654" s="41"/>
      <c r="O1047654" s="42" t="s">
        <v>572</v>
      </c>
      <c r="P1047654" s="42" t="s">
        <v>572</v>
      </c>
      <c r="Q1047654" s="13" t="s">
        <v>723</v>
      </c>
      <c r="R1047654" s="43"/>
      <c r="S1047654" s="43"/>
      <c r="T1047654" s="43"/>
      <c r="U1047654" s="43"/>
      <c r="V1047654" s="13"/>
      <c r="W1047654" s="42" t="s">
        <v>723</v>
      </c>
      <c r="X1047654" s="42" t="s">
        <v>723</v>
      </c>
    </row>
    <row r="1047655" spans="1:24" s="44" customFormat="1">
      <c r="A1047655" s="13" t="s">
        <v>274</v>
      </c>
      <c r="B1047655" s="41"/>
      <c r="C1047655" s="41"/>
      <c r="D1047655" s="41"/>
      <c r="E1047655" s="41"/>
      <c r="F1047655" s="41"/>
      <c r="G1047655" s="42" t="s">
        <v>274</v>
      </c>
      <c r="H1047655" s="42" t="s">
        <v>274</v>
      </c>
      <c r="I1047655" s="13" t="s">
        <v>572</v>
      </c>
      <c r="J1047655" s="41"/>
      <c r="K1047655" s="41"/>
      <c r="L1047655" s="41"/>
      <c r="M1047655" s="41"/>
      <c r="N1047655" s="41"/>
      <c r="O1047655" s="42" t="s">
        <v>572</v>
      </c>
      <c r="P1047655" s="42" t="s">
        <v>572</v>
      </c>
      <c r="Q1047655" s="13" t="s">
        <v>723</v>
      </c>
      <c r="R1047655" s="43"/>
      <c r="S1047655" s="43"/>
      <c r="T1047655" s="43"/>
      <c r="U1047655" s="43"/>
      <c r="V1047655" s="13"/>
      <c r="W1047655" s="42" t="s">
        <v>723</v>
      </c>
      <c r="X1047655" s="42" t="s">
        <v>723</v>
      </c>
    </row>
    <row r="1047656" spans="1:24" s="44" customFormat="1">
      <c r="A1047656" s="13" t="s">
        <v>274</v>
      </c>
      <c r="B1047656" s="41"/>
      <c r="C1047656" s="41"/>
      <c r="D1047656" s="41"/>
      <c r="E1047656" s="41"/>
      <c r="F1047656" s="41"/>
      <c r="G1047656" s="42" t="s">
        <v>274</v>
      </c>
      <c r="H1047656" s="42" t="s">
        <v>274</v>
      </c>
      <c r="I1047656" s="13" t="s">
        <v>572</v>
      </c>
      <c r="J1047656" s="41"/>
      <c r="K1047656" s="41"/>
      <c r="L1047656" s="41"/>
      <c r="M1047656" s="41"/>
      <c r="N1047656" s="41"/>
      <c r="O1047656" s="42" t="s">
        <v>572</v>
      </c>
      <c r="P1047656" s="42" t="s">
        <v>572</v>
      </c>
      <c r="Q1047656" s="13" t="s">
        <v>723</v>
      </c>
      <c r="R1047656" s="43"/>
      <c r="S1047656" s="43"/>
      <c r="T1047656" s="43"/>
      <c r="U1047656" s="43"/>
      <c r="V1047656" s="13"/>
      <c r="W1047656" s="42" t="s">
        <v>723</v>
      </c>
      <c r="X1047656" s="42" t="s">
        <v>723</v>
      </c>
    </row>
    <row r="1047657" spans="1:24" s="44" customFormat="1">
      <c r="A1047657" s="13" t="s">
        <v>594</v>
      </c>
      <c r="B1047657" s="41"/>
      <c r="C1047657" s="41"/>
      <c r="D1047657" s="41"/>
      <c r="E1047657" s="41"/>
      <c r="F1047657" s="41"/>
      <c r="G1047657" s="42" t="s">
        <v>594</v>
      </c>
      <c r="H1047657" s="42" t="s">
        <v>594</v>
      </c>
      <c r="I1047657" s="13" t="s">
        <v>595</v>
      </c>
      <c r="J1047657" s="41"/>
      <c r="K1047657" s="41"/>
      <c r="L1047657" s="41"/>
      <c r="M1047657" s="41"/>
      <c r="N1047657" s="41"/>
      <c r="O1047657" s="42" t="s">
        <v>595</v>
      </c>
      <c r="P1047657" s="42" t="s">
        <v>595</v>
      </c>
      <c r="Q1047657" s="13" t="s">
        <v>724</v>
      </c>
      <c r="R1047657" s="43"/>
      <c r="S1047657" s="43"/>
      <c r="T1047657" s="43"/>
      <c r="U1047657" s="43"/>
      <c r="V1047657" s="13"/>
      <c r="W1047657" s="42" t="s">
        <v>724</v>
      </c>
      <c r="X1047657" s="42" t="s">
        <v>724</v>
      </c>
    </row>
    <row r="1047658" spans="1:24" s="44" customFormat="1">
      <c r="A1047658" s="13" t="s">
        <v>594</v>
      </c>
      <c r="B1047658" s="41"/>
      <c r="C1047658" s="41"/>
      <c r="D1047658" s="41"/>
      <c r="E1047658" s="41"/>
      <c r="F1047658" s="41"/>
      <c r="G1047658" s="42" t="s">
        <v>594</v>
      </c>
      <c r="H1047658" s="42" t="s">
        <v>594</v>
      </c>
      <c r="I1047658" s="13" t="s">
        <v>595</v>
      </c>
      <c r="J1047658" s="41"/>
      <c r="K1047658" s="41"/>
      <c r="L1047658" s="41"/>
      <c r="M1047658" s="41"/>
      <c r="N1047658" s="41"/>
      <c r="O1047658" s="42" t="s">
        <v>595</v>
      </c>
      <c r="P1047658" s="42" t="s">
        <v>595</v>
      </c>
      <c r="Q1047658" s="13" t="s">
        <v>724</v>
      </c>
      <c r="R1047658" s="43"/>
      <c r="S1047658" s="43"/>
      <c r="T1047658" s="43"/>
      <c r="U1047658" s="43"/>
      <c r="V1047658" s="13"/>
      <c r="W1047658" s="42" t="s">
        <v>724</v>
      </c>
      <c r="X1047658" s="42" t="s">
        <v>724</v>
      </c>
    </row>
    <row r="1047659" spans="1:24" s="44" customFormat="1">
      <c r="A1047659" s="13" t="s">
        <v>594</v>
      </c>
      <c r="B1047659" s="41"/>
      <c r="C1047659" s="41"/>
      <c r="D1047659" s="41"/>
      <c r="E1047659" s="41"/>
      <c r="F1047659" s="41"/>
      <c r="G1047659" s="42" t="s">
        <v>594</v>
      </c>
      <c r="H1047659" s="42" t="s">
        <v>594</v>
      </c>
      <c r="I1047659" s="13" t="s">
        <v>595</v>
      </c>
      <c r="J1047659" s="41"/>
      <c r="K1047659" s="41"/>
      <c r="L1047659" s="41"/>
      <c r="M1047659" s="41"/>
      <c r="N1047659" s="41"/>
      <c r="O1047659" s="42" t="s">
        <v>595</v>
      </c>
      <c r="P1047659" s="42" t="s">
        <v>595</v>
      </c>
      <c r="Q1047659" s="13" t="s">
        <v>724</v>
      </c>
      <c r="R1047659" s="43"/>
      <c r="S1047659" s="43"/>
      <c r="T1047659" s="43"/>
      <c r="U1047659" s="43"/>
      <c r="V1047659" s="13"/>
      <c r="W1047659" s="42" t="s">
        <v>724</v>
      </c>
      <c r="X1047659" s="42" t="s">
        <v>724</v>
      </c>
    </row>
    <row r="1047660" spans="1:24" s="44" customFormat="1">
      <c r="A1047660" s="13" t="s">
        <v>594</v>
      </c>
      <c r="B1047660" s="41"/>
      <c r="C1047660" s="41"/>
      <c r="D1047660" s="41"/>
      <c r="E1047660" s="41"/>
      <c r="F1047660" s="41"/>
      <c r="G1047660" s="42" t="s">
        <v>594</v>
      </c>
      <c r="H1047660" s="42" t="s">
        <v>594</v>
      </c>
      <c r="I1047660" s="13" t="s">
        <v>595</v>
      </c>
      <c r="J1047660" s="41"/>
      <c r="K1047660" s="41"/>
      <c r="L1047660" s="41"/>
      <c r="M1047660" s="41"/>
      <c r="N1047660" s="41"/>
      <c r="O1047660" s="42" t="s">
        <v>595</v>
      </c>
      <c r="P1047660" s="42" t="s">
        <v>595</v>
      </c>
      <c r="Q1047660" s="13" t="s">
        <v>724</v>
      </c>
      <c r="R1047660" s="43"/>
      <c r="S1047660" s="43"/>
      <c r="T1047660" s="43"/>
      <c r="U1047660" s="43"/>
      <c r="V1047660" s="13"/>
      <c r="W1047660" s="42" t="s">
        <v>724</v>
      </c>
      <c r="X1047660" s="42" t="s">
        <v>724</v>
      </c>
    </row>
    <row r="1047661" spans="1:24" s="44" customFormat="1">
      <c r="A1047661" s="13" t="s">
        <v>594</v>
      </c>
      <c r="B1047661" s="41"/>
      <c r="C1047661" s="41"/>
      <c r="D1047661" s="41"/>
      <c r="E1047661" s="41"/>
      <c r="F1047661" s="41"/>
      <c r="G1047661" s="42" t="s">
        <v>594</v>
      </c>
      <c r="H1047661" s="42" t="s">
        <v>594</v>
      </c>
      <c r="I1047661" s="13" t="s">
        <v>595</v>
      </c>
      <c r="J1047661" s="41"/>
      <c r="K1047661" s="41"/>
      <c r="L1047661" s="41"/>
      <c r="M1047661" s="41"/>
      <c r="N1047661" s="41"/>
      <c r="O1047661" s="42" t="s">
        <v>595</v>
      </c>
      <c r="P1047661" s="42" t="s">
        <v>595</v>
      </c>
      <c r="Q1047661" s="13" t="s">
        <v>724</v>
      </c>
      <c r="R1047661" s="43"/>
      <c r="S1047661" s="43"/>
      <c r="T1047661" s="43"/>
      <c r="U1047661" s="43"/>
      <c r="V1047661" s="13"/>
      <c r="W1047661" s="42" t="s">
        <v>724</v>
      </c>
      <c r="X1047661" s="42" t="s">
        <v>724</v>
      </c>
    </row>
    <row r="1047662" spans="1:24" s="44" customFormat="1">
      <c r="A1047662" s="13" t="s">
        <v>594</v>
      </c>
      <c r="B1047662" s="41"/>
      <c r="C1047662" s="41"/>
      <c r="D1047662" s="41"/>
      <c r="E1047662" s="41"/>
      <c r="F1047662" s="41"/>
      <c r="G1047662" s="42" t="s">
        <v>594</v>
      </c>
      <c r="H1047662" s="42" t="s">
        <v>594</v>
      </c>
      <c r="I1047662" s="13" t="s">
        <v>595</v>
      </c>
      <c r="J1047662" s="41"/>
      <c r="K1047662" s="41"/>
      <c r="L1047662" s="41"/>
      <c r="M1047662" s="41"/>
      <c r="N1047662" s="41"/>
      <c r="O1047662" s="42" t="s">
        <v>595</v>
      </c>
      <c r="P1047662" s="42" t="s">
        <v>595</v>
      </c>
      <c r="Q1047662" s="13" t="s">
        <v>724</v>
      </c>
      <c r="R1047662" s="43"/>
      <c r="S1047662" s="43"/>
      <c r="T1047662" s="43"/>
      <c r="U1047662" s="43"/>
      <c r="V1047662" s="13"/>
      <c r="W1047662" s="42" t="s">
        <v>724</v>
      </c>
      <c r="X1047662" s="42" t="s">
        <v>724</v>
      </c>
    </row>
    <row r="1047663" spans="1:24" s="44" customFormat="1">
      <c r="A1047663" s="13" t="s">
        <v>354</v>
      </c>
      <c r="B1047663" s="41"/>
      <c r="C1047663" s="41"/>
      <c r="D1047663" s="41"/>
      <c r="E1047663" s="41"/>
      <c r="F1047663" s="41"/>
      <c r="G1047663" s="42" t="s">
        <v>354</v>
      </c>
      <c r="H1047663" s="42" t="s">
        <v>354</v>
      </c>
      <c r="I1047663" s="13" t="s">
        <v>581</v>
      </c>
      <c r="J1047663" s="41"/>
      <c r="K1047663" s="41"/>
      <c r="L1047663" s="41"/>
      <c r="M1047663" s="41"/>
      <c r="N1047663" s="41"/>
      <c r="O1047663" s="42" t="s">
        <v>581</v>
      </c>
      <c r="P1047663" s="42" t="s">
        <v>581</v>
      </c>
      <c r="Q1047663" s="13" t="s">
        <v>725</v>
      </c>
      <c r="R1047663" s="43"/>
      <c r="S1047663" s="43"/>
      <c r="T1047663" s="43"/>
      <c r="U1047663" s="43"/>
      <c r="V1047663" s="13"/>
      <c r="W1047663" s="42" t="s">
        <v>725</v>
      </c>
      <c r="X1047663" s="42" t="s">
        <v>725</v>
      </c>
    </row>
    <row r="1047664" spans="1:24" s="44" customFormat="1">
      <c r="A1047664" s="13" t="s">
        <v>567</v>
      </c>
      <c r="B1047664" s="41"/>
      <c r="C1047664" s="41"/>
      <c r="D1047664" s="41"/>
      <c r="E1047664" s="41"/>
      <c r="F1047664" s="41"/>
      <c r="G1047664" s="42" t="s">
        <v>567</v>
      </c>
      <c r="H1047664" s="42" t="s">
        <v>567</v>
      </c>
      <c r="I1047664" s="13" t="s">
        <v>568</v>
      </c>
      <c r="J1047664" s="41"/>
      <c r="K1047664" s="41"/>
      <c r="L1047664" s="41"/>
      <c r="M1047664" s="41"/>
      <c r="N1047664" s="41"/>
      <c r="O1047664" s="42" t="s">
        <v>568</v>
      </c>
      <c r="P1047664" s="42" t="s">
        <v>568</v>
      </c>
      <c r="Q1047664" s="13" t="s">
        <v>726</v>
      </c>
      <c r="R1047664" s="43"/>
      <c r="S1047664" s="43"/>
      <c r="T1047664" s="43"/>
      <c r="U1047664" s="43"/>
      <c r="V1047664" s="13"/>
      <c r="W1047664" s="42" t="s">
        <v>726</v>
      </c>
      <c r="X1047664" s="42" t="s">
        <v>726</v>
      </c>
    </row>
    <row r="1047665" spans="1:24" s="44" customFormat="1">
      <c r="A1047665" s="13" t="s">
        <v>399</v>
      </c>
      <c r="B1047665" s="41"/>
      <c r="C1047665" s="41"/>
      <c r="D1047665" s="41"/>
      <c r="E1047665" s="41"/>
      <c r="F1047665" s="41"/>
      <c r="G1047665" s="42" t="s">
        <v>399</v>
      </c>
      <c r="H1047665" s="42" t="s">
        <v>399</v>
      </c>
      <c r="I1047665" s="13" t="s">
        <v>672</v>
      </c>
      <c r="J1047665" s="41"/>
      <c r="K1047665" s="41"/>
      <c r="L1047665" s="41"/>
      <c r="M1047665" s="41"/>
      <c r="N1047665" s="41"/>
      <c r="O1047665" s="42" t="s">
        <v>672</v>
      </c>
      <c r="P1047665" s="42" t="s">
        <v>672</v>
      </c>
      <c r="Q1047665" s="13" t="s">
        <v>727</v>
      </c>
      <c r="R1047665" s="43"/>
      <c r="S1047665" s="43"/>
      <c r="T1047665" s="43"/>
      <c r="U1047665" s="43"/>
      <c r="V1047665" s="13"/>
      <c r="W1047665" s="42" t="s">
        <v>727</v>
      </c>
      <c r="X1047665" s="42" t="s">
        <v>727</v>
      </c>
    </row>
    <row r="1047666" spans="1:24" s="44" customFormat="1">
      <c r="A1047666" s="13" t="s">
        <v>399</v>
      </c>
      <c r="B1047666" s="41"/>
      <c r="C1047666" s="41"/>
      <c r="D1047666" s="41"/>
      <c r="E1047666" s="41"/>
      <c r="F1047666" s="41"/>
      <c r="G1047666" s="42" t="s">
        <v>399</v>
      </c>
      <c r="H1047666" s="42" t="s">
        <v>399</v>
      </c>
      <c r="I1047666" s="13" t="s">
        <v>672</v>
      </c>
      <c r="J1047666" s="41"/>
      <c r="K1047666" s="41"/>
      <c r="L1047666" s="41"/>
      <c r="M1047666" s="41"/>
      <c r="N1047666" s="41"/>
      <c r="O1047666" s="42" t="s">
        <v>672</v>
      </c>
      <c r="P1047666" s="42" t="s">
        <v>672</v>
      </c>
      <c r="Q1047666" s="13" t="s">
        <v>727</v>
      </c>
      <c r="R1047666" s="43"/>
      <c r="S1047666" s="43"/>
      <c r="T1047666" s="43"/>
      <c r="U1047666" s="43"/>
      <c r="V1047666" s="13"/>
      <c r="W1047666" s="42" t="s">
        <v>727</v>
      </c>
      <c r="X1047666" s="42" t="s">
        <v>727</v>
      </c>
    </row>
    <row r="1047667" spans="1:24" s="44" customFormat="1">
      <c r="A1047667" s="13" t="s">
        <v>399</v>
      </c>
      <c r="B1047667" s="41"/>
      <c r="C1047667" s="41"/>
      <c r="D1047667" s="41"/>
      <c r="E1047667" s="41"/>
      <c r="F1047667" s="41"/>
      <c r="G1047667" s="42" t="s">
        <v>399</v>
      </c>
      <c r="H1047667" s="42" t="s">
        <v>399</v>
      </c>
      <c r="I1047667" s="13" t="s">
        <v>672</v>
      </c>
      <c r="J1047667" s="41"/>
      <c r="K1047667" s="41"/>
      <c r="L1047667" s="41"/>
      <c r="M1047667" s="41"/>
      <c r="N1047667" s="41"/>
      <c r="O1047667" s="42" t="s">
        <v>672</v>
      </c>
      <c r="P1047667" s="42" t="s">
        <v>672</v>
      </c>
      <c r="Q1047667" s="13" t="s">
        <v>728</v>
      </c>
      <c r="R1047667" s="43"/>
      <c r="S1047667" s="43"/>
      <c r="T1047667" s="43"/>
      <c r="U1047667" s="43"/>
      <c r="V1047667" s="13"/>
      <c r="W1047667" s="42" t="s">
        <v>728</v>
      </c>
      <c r="X1047667" s="42" t="s">
        <v>728</v>
      </c>
    </row>
    <row r="1047668" spans="1:24" s="44" customFormat="1">
      <c r="A1047668" s="13" t="s">
        <v>274</v>
      </c>
      <c r="B1047668" s="41"/>
      <c r="C1047668" s="41"/>
      <c r="D1047668" s="41"/>
      <c r="E1047668" s="41"/>
      <c r="F1047668" s="41"/>
      <c r="G1047668" s="42" t="s">
        <v>274</v>
      </c>
      <c r="H1047668" s="42" t="s">
        <v>274</v>
      </c>
      <c r="I1047668" s="13" t="s">
        <v>572</v>
      </c>
      <c r="J1047668" s="41"/>
      <c r="K1047668" s="41"/>
      <c r="L1047668" s="41"/>
      <c r="M1047668" s="41"/>
      <c r="N1047668" s="41"/>
      <c r="O1047668" s="42" t="s">
        <v>572</v>
      </c>
      <c r="P1047668" s="42" t="s">
        <v>572</v>
      </c>
      <c r="Q1047668" s="13" t="s">
        <v>729</v>
      </c>
      <c r="R1047668" s="43"/>
      <c r="S1047668" s="43"/>
      <c r="T1047668" s="43"/>
      <c r="U1047668" s="43"/>
      <c r="V1047668" s="13"/>
      <c r="W1047668" s="42" t="s">
        <v>729</v>
      </c>
      <c r="X1047668" s="42" t="s">
        <v>729</v>
      </c>
    </row>
    <row r="1047669" spans="1:24" s="44" customFormat="1">
      <c r="A1047669" s="13" t="s">
        <v>274</v>
      </c>
      <c r="B1047669" s="41"/>
      <c r="C1047669" s="41"/>
      <c r="D1047669" s="41"/>
      <c r="E1047669" s="41"/>
      <c r="F1047669" s="41"/>
      <c r="G1047669" s="42" t="s">
        <v>274</v>
      </c>
      <c r="H1047669" s="42" t="s">
        <v>274</v>
      </c>
      <c r="I1047669" s="13" t="s">
        <v>572</v>
      </c>
      <c r="J1047669" s="41"/>
      <c r="K1047669" s="41"/>
      <c r="L1047669" s="41"/>
      <c r="M1047669" s="41"/>
      <c r="N1047669" s="41"/>
      <c r="O1047669" s="42" t="s">
        <v>572</v>
      </c>
      <c r="P1047669" s="42" t="s">
        <v>572</v>
      </c>
      <c r="Q1047669" s="13" t="s">
        <v>730</v>
      </c>
      <c r="R1047669" s="43"/>
      <c r="S1047669" s="43"/>
      <c r="T1047669" s="43"/>
      <c r="U1047669" s="43"/>
      <c r="V1047669" s="13"/>
      <c r="W1047669" s="42" t="s">
        <v>730</v>
      </c>
      <c r="X1047669" s="42" t="s">
        <v>730</v>
      </c>
    </row>
    <row r="1047670" spans="1:24" s="44" customFormat="1">
      <c r="A1047670" s="13" t="s">
        <v>274</v>
      </c>
      <c r="B1047670" s="41"/>
      <c r="C1047670" s="41"/>
      <c r="D1047670" s="41"/>
      <c r="E1047670" s="41"/>
      <c r="F1047670" s="41"/>
      <c r="G1047670" s="42" t="s">
        <v>274</v>
      </c>
      <c r="H1047670" s="42" t="s">
        <v>274</v>
      </c>
      <c r="I1047670" s="13" t="s">
        <v>572</v>
      </c>
      <c r="J1047670" s="41"/>
      <c r="K1047670" s="41"/>
      <c r="L1047670" s="41"/>
      <c r="M1047670" s="41"/>
      <c r="N1047670" s="41"/>
      <c r="O1047670" s="42" t="s">
        <v>572</v>
      </c>
      <c r="P1047670" s="42" t="s">
        <v>572</v>
      </c>
      <c r="Q1047670" s="13" t="s">
        <v>731</v>
      </c>
      <c r="R1047670" s="43"/>
      <c r="S1047670" s="43"/>
      <c r="T1047670" s="43"/>
      <c r="U1047670" s="43"/>
      <c r="V1047670" s="13"/>
      <c r="W1047670" s="42" t="s">
        <v>731</v>
      </c>
      <c r="X1047670" s="42" t="s">
        <v>731</v>
      </c>
    </row>
    <row r="1047671" spans="1:24" s="44" customFormat="1">
      <c r="A1047671" s="13" t="s">
        <v>99</v>
      </c>
      <c r="B1047671" s="41"/>
      <c r="C1047671" s="41"/>
      <c r="D1047671" s="41"/>
      <c r="E1047671" s="41"/>
      <c r="F1047671" s="41"/>
      <c r="G1047671" s="42" t="s">
        <v>99</v>
      </c>
      <c r="H1047671" s="42" t="s">
        <v>99</v>
      </c>
      <c r="I1047671" s="13" t="s">
        <v>570</v>
      </c>
      <c r="J1047671" s="41"/>
      <c r="K1047671" s="41"/>
      <c r="L1047671" s="41"/>
      <c r="M1047671" s="41"/>
      <c r="N1047671" s="41"/>
      <c r="O1047671" s="42" t="s">
        <v>570</v>
      </c>
      <c r="P1047671" s="42" t="s">
        <v>570</v>
      </c>
      <c r="Q1047671" s="13" t="s">
        <v>586</v>
      </c>
      <c r="R1047671" s="43"/>
      <c r="S1047671" s="43"/>
      <c r="T1047671" s="43"/>
      <c r="U1047671" s="43"/>
      <c r="V1047671" s="13"/>
      <c r="W1047671" s="42" t="s">
        <v>586</v>
      </c>
      <c r="X1047671" s="42" t="s">
        <v>586</v>
      </c>
    </row>
    <row r="1047672" spans="1:24" s="44" customFormat="1">
      <c r="A1047672" s="13" t="s">
        <v>301</v>
      </c>
      <c r="B1047672" s="41"/>
      <c r="C1047672" s="41"/>
      <c r="D1047672" s="41"/>
      <c r="E1047672" s="41"/>
      <c r="F1047672" s="41"/>
      <c r="G1047672" s="42" t="s">
        <v>301</v>
      </c>
      <c r="H1047672" s="42" t="s">
        <v>301</v>
      </c>
      <c r="I1047672" s="13" t="s">
        <v>583</v>
      </c>
      <c r="J1047672" s="41"/>
      <c r="K1047672" s="41"/>
      <c r="L1047672" s="41"/>
      <c r="M1047672" s="41"/>
      <c r="N1047672" s="41"/>
      <c r="O1047672" s="42" t="s">
        <v>583</v>
      </c>
      <c r="P1047672" s="42" t="s">
        <v>583</v>
      </c>
      <c r="Q1047672" s="13" t="s">
        <v>584</v>
      </c>
      <c r="R1047672" s="43"/>
      <c r="S1047672" s="43"/>
      <c r="T1047672" s="43"/>
      <c r="U1047672" s="43"/>
      <c r="V1047672" s="13"/>
      <c r="W1047672" s="42" t="s">
        <v>584</v>
      </c>
      <c r="X1047672" s="42" t="s">
        <v>584</v>
      </c>
    </row>
    <row r="1047673" spans="1:24" s="44" customFormat="1">
      <c r="A1047673" s="13" t="s">
        <v>354</v>
      </c>
      <c r="B1047673" s="41"/>
      <c r="C1047673" s="41"/>
      <c r="D1047673" s="41"/>
      <c r="E1047673" s="41"/>
      <c r="F1047673" s="41"/>
      <c r="G1047673" s="42" t="s">
        <v>354</v>
      </c>
      <c r="H1047673" s="42" t="s">
        <v>354</v>
      </c>
      <c r="I1047673" s="13" t="s">
        <v>581</v>
      </c>
      <c r="J1047673" s="41"/>
      <c r="K1047673" s="41"/>
      <c r="L1047673" s="41"/>
      <c r="M1047673" s="41"/>
      <c r="N1047673" s="41"/>
      <c r="O1047673" s="42" t="s">
        <v>581</v>
      </c>
      <c r="P1047673" s="42" t="s">
        <v>581</v>
      </c>
      <c r="Q1047673" s="13" t="s">
        <v>732</v>
      </c>
      <c r="R1047673" s="43"/>
      <c r="S1047673" s="43"/>
      <c r="T1047673" s="43"/>
      <c r="U1047673" s="43"/>
      <c r="V1047673" s="13"/>
      <c r="W1047673" s="42" t="s">
        <v>732</v>
      </c>
      <c r="X1047673" s="42" t="s">
        <v>732</v>
      </c>
    </row>
    <row r="1047674" spans="1:24" s="44" customFormat="1">
      <c r="A1047674" s="13" t="s">
        <v>354</v>
      </c>
      <c r="B1047674" s="41"/>
      <c r="C1047674" s="41"/>
      <c r="D1047674" s="41"/>
      <c r="E1047674" s="41"/>
      <c r="F1047674" s="41"/>
      <c r="G1047674" s="42" t="s">
        <v>354</v>
      </c>
      <c r="H1047674" s="42" t="s">
        <v>354</v>
      </c>
      <c r="I1047674" s="13" t="s">
        <v>581</v>
      </c>
      <c r="J1047674" s="41"/>
      <c r="K1047674" s="41"/>
      <c r="L1047674" s="41"/>
      <c r="M1047674" s="41"/>
      <c r="N1047674" s="41"/>
      <c r="O1047674" s="42" t="s">
        <v>581</v>
      </c>
      <c r="P1047674" s="42" t="s">
        <v>581</v>
      </c>
      <c r="Q1047674" s="13" t="s">
        <v>733</v>
      </c>
      <c r="R1047674" s="43"/>
      <c r="S1047674" s="43"/>
      <c r="T1047674" s="43"/>
      <c r="U1047674" s="43"/>
      <c r="V1047674" s="13"/>
      <c r="W1047674" s="42" t="s">
        <v>733</v>
      </c>
      <c r="X1047674" s="42" t="s">
        <v>733</v>
      </c>
    </row>
    <row r="1047675" spans="1:24" s="44" customFormat="1">
      <c r="A1047675" s="13" t="s">
        <v>301</v>
      </c>
      <c r="B1047675" s="41"/>
      <c r="C1047675" s="41"/>
      <c r="D1047675" s="41"/>
      <c r="E1047675" s="41"/>
      <c r="F1047675" s="41"/>
      <c r="G1047675" s="42" t="s">
        <v>301</v>
      </c>
      <c r="H1047675" s="42" t="s">
        <v>301</v>
      </c>
      <c r="I1047675" s="13" t="s">
        <v>583</v>
      </c>
      <c r="J1047675" s="41"/>
      <c r="K1047675" s="41"/>
      <c r="L1047675" s="41"/>
      <c r="M1047675" s="41"/>
      <c r="N1047675" s="41"/>
      <c r="O1047675" s="42" t="s">
        <v>583</v>
      </c>
      <c r="P1047675" s="42" t="s">
        <v>583</v>
      </c>
      <c r="Q1047675" s="13" t="s">
        <v>585</v>
      </c>
      <c r="R1047675" s="43"/>
      <c r="S1047675" s="43"/>
      <c r="T1047675" s="43"/>
      <c r="U1047675" s="43"/>
      <c r="V1047675" s="13"/>
      <c r="W1047675" s="42" t="s">
        <v>585</v>
      </c>
      <c r="X1047675" s="42" t="s">
        <v>585</v>
      </c>
    </row>
    <row r="1047676" spans="1:24" s="44" customFormat="1">
      <c r="A1047676" s="13" t="s">
        <v>99</v>
      </c>
      <c r="B1047676" s="41"/>
      <c r="C1047676" s="41"/>
      <c r="D1047676" s="41"/>
      <c r="E1047676" s="41"/>
      <c r="F1047676" s="41"/>
      <c r="G1047676" s="42" t="s">
        <v>99</v>
      </c>
      <c r="H1047676" s="42" t="s">
        <v>99</v>
      </c>
      <c r="I1047676" s="13" t="s">
        <v>570</v>
      </c>
      <c r="J1047676" s="41"/>
      <c r="K1047676" s="41"/>
      <c r="L1047676" s="41"/>
      <c r="M1047676" s="41"/>
      <c r="N1047676" s="41"/>
      <c r="O1047676" s="42" t="s">
        <v>570</v>
      </c>
      <c r="P1047676" s="42" t="s">
        <v>570</v>
      </c>
      <c r="Q1047676" s="13" t="s">
        <v>586</v>
      </c>
      <c r="R1047676" s="43"/>
      <c r="S1047676" s="43"/>
      <c r="T1047676" s="43"/>
      <c r="U1047676" s="43"/>
      <c r="V1047676" s="13"/>
      <c r="W1047676" s="42" t="s">
        <v>586</v>
      </c>
      <c r="X1047676" s="42" t="s">
        <v>586</v>
      </c>
    </row>
    <row r="1047677" spans="1:24" s="44" customFormat="1">
      <c r="A1047677" s="13" t="s">
        <v>99</v>
      </c>
      <c r="B1047677" s="41"/>
      <c r="C1047677" s="41"/>
      <c r="D1047677" s="41"/>
      <c r="E1047677" s="41"/>
      <c r="F1047677" s="41"/>
      <c r="G1047677" s="42" t="s">
        <v>99</v>
      </c>
      <c r="H1047677" s="42" t="s">
        <v>99</v>
      </c>
      <c r="I1047677" s="13" t="s">
        <v>570</v>
      </c>
      <c r="J1047677" s="41"/>
      <c r="K1047677" s="41"/>
      <c r="L1047677" s="41"/>
      <c r="M1047677" s="41"/>
      <c r="N1047677" s="41"/>
      <c r="O1047677" s="42" t="s">
        <v>570</v>
      </c>
      <c r="P1047677" s="42" t="s">
        <v>570</v>
      </c>
      <c r="Q1047677" s="13" t="s">
        <v>586</v>
      </c>
      <c r="R1047677" s="43"/>
      <c r="S1047677" s="43"/>
      <c r="T1047677" s="43"/>
      <c r="U1047677" s="43"/>
      <c r="V1047677" s="13"/>
      <c r="W1047677" s="42" t="s">
        <v>586</v>
      </c>
      <c r="X1047677" s="42" t="s">
        <v>586</v>
      </c>
    </row>
    <row r="1047678" spans="1:24" s="44" customFormat="1">
      <c r="A1047678" s="13" t="s">
        <v>99</v>
      </c>
      <c r="B1047678" s="41"/>
      <c r="C1047678" s="41"/>
      <c r="D1047678" s="41"/>
      <c r="E1047678" s="41"/>
      <c r="F1047678" s="41"/>
      <c r="G1047678" s="42" t="s">
        <v>99</v>
      </c>
      <c r="H1047678" s="42" t="s">
        <v>99</v>
      </c>
      <c r="I1047678" s="13" t="s">
        <v>570</v>
      </c>
      <c r="J1047678" s="41"/>
      <c r="K1047678" s="41"/>
      <c r="L1047678" s="41"/>
      <c r="M1047678" s="41"/>
      <c r="N1047678" s="41"/>
      <c r="O1047678" s="42" t="s">
        <v>570</v>
      </c>
      <c r="P1047678" s="42" t="s">
        <v>570</v>
      </c>
      <c r="Q1047678" s="13" t="s">
        <v>586</v>
      </c>
      <c r="R1047678" s="43"/>
      <c r="S1047678" s="43"/>
      <c r="T1047678" s="43"/>
      <c r="U1047678" s="43"/>
      <c r="V1047678" s="13"/>
      <c r="W1047678" s="42" t="s">
        <v>586</v>
      </c>
      <c r="X1047678" s="42" t="s">
        <v>586</v>
      </c>
    </row>
    <row r="1047679" spans="1:24" s="44" customFormat="1">
      <c r="A1047679" s="13" t="s">
        <v>301</v>
      </c>
      <c r="B1047679" s="41"/>
      <c r="C1047679" s="41"/>
      <c r="D1047679" s="41"/>
      <c r="E1047679" s="41"/>
      <c r="F1047679" s="41"/>
      <c r="G1047679" s="42" t="s">
        <v>301</v>
      </c>
      <c r="H1047679" s="42" t="s">
        <v>301</v>
      </c>
      <c r="I1047679" s="13" t="s">
        <v>583</v>
      </c>
      <c r="J1047679" s="41"/>
      <c r="K1047679" s="41"/>
      <c r="L1047679" s="41"/>
      <c r="M1047679" s="41"/>
      <c r="N1047679" s="41"/>
      <c r="O1047679" s="42" t="s">
        <v>583</v>
      </c>
      <c r="P1047679" s="42" t="s">
        <v>583</v>
      </c>
      <c r="Q1047679" s="13" t="s">
        <v>585</v>
      </c>
      <c r="R1047679" s="43"/>
      <c r="S1047679" s="43"/>
      <c r="T1047679" s="43"/>
      <c r="U1047679" s="43"/>
      <c r="V1047679" s="13"/>
      <c r="W1047679" s="42" t="s">
        <v>585</v>
      </c>
      <c r="X1047679" s="42" t="s">
        <v>585</v>
      </c>
    </row>
    <row r="1047680" spans="1:24" s="44" customFormat="1">
      <c r="A1047680" s="13" t="s">
        <v>274</v>
      </c>
      <c r="B1047680" s="41"/>
      <c r="C1047680" s="41"/>
      <c r="D1047680" s="41"/>
      <c r="E1047680" s="41"/>
      <c r="F1047680" s="41"/>
      <c r="G1047680" s="42" t="s">
        <v>274</v>
      </c>
      <c r="H1047680" s="42" t="s">
        <v>274</v>
      </c>
      <c r="I1047680" s="13" t="s">
        <v>572</v>
      </c>
      <c r="J1047680" s="41"/>
      <c r="K1047680" s="41"/>
      <c r="L1047680" s="41"/>
      <c r="M1047680" s="41"/>
      <c r="N1047680" s="41"/>
      <c r="O1047680" s="42" t="s">
        <v>572</v>
      </c>
      <c r="P1047680" s="42" t="s">
        <v>572</v>
      </c>
      <c r="Q1047680" s="13" t="s">
        <v>734</v>
      </c>
      <c r="R1047680" s="43"/>
      <c r="S1047680" s="43"/>
      <c r="T1047680" s="43"/>
      <c r="U1047680" s="43"/>
      <c r="V1047680" s="13"/>
      <c r="W1047680" s="42" t="s">
        <v>734</v>
      </c>
      <c r="X1047680" s="42" t="s">
        <v>734</v>
      </c>
    </row>
    <row r="1047681" spans="1:24" s="44" customFormat="1">
      <c r="A1047681" s="13" t="s">
        <v>274</v>
      </c>
      <c r="B1047681" s="41"/>
      <c r="C1047681" s="41"/>
      <c r="D1047681" s="41"/>
      <c r="E1047681" s="41"/>
      <c r="F1047681" s="41"/>
      <c r="G1047681" s="42" t="s">
        <v>274</v>
      </c>
      <c r="H1047681" s="42" t="s">
        <v>274</v>
      </c>
      <c r="I1047681" s="13" t="s">
        <v>572</v>
      </c>
      <c r="J1047681" s="41"/>
      <c r="K1047681" s="41"/>
      <c r="L1047681" s="41"/>
      <c r="M1047681" s="41"/>
      <c r="N1047681" s="41"/>
      <c r="O1047681" s="42" t="s">
        <v>572</v>
      </c>
      <c r="P1047681" s="42" t="s">
        <v>572</v>
      </c>
      <c r="Q1047681" s="13" t="s">
        <v>734</v>
      </c>
      <c r="R1047681" s="43"/>
      <c r="S1047681" s="43"/>
      <c r="T1047681" s="43"/>
      <c r="U1047681" s="43"/>
      <c r="V1047681" s="13"/>
      <c r="W1047681" s="42" t="s">
        <v>734</v>
      </c>
      <c r="X1047681" s="42" t="s">
        <v>734</v>
      </c>
    </row>
    <row r="1047682" spans="1:24" s="44" customFormat="1">
      <c r="A1047682" s="13" t="s">
        <v>274</v>
      </c>
      <c r="B1047682" s="41"/>
      <c r="C1047682" s="41"/>
      <c r="D1047682" s="41"/>
      <c r="E1047682" s="41"/>
      <c r="F1047682" s="41"/>
      <c r="G1047682" s="42" t="s">
        <v>274</v>
      </c>
      <c r="H1047682" s="42" t="s">
        <v>274</v>
      </c>
      <c r="I1047682" s="13" t="s">
        <v>572</v>
      </c>
      <c r="J1047682" s="41"/>
      <c r="K1047682" s="41"/>
      <c r="L1047682" s="41"/>
      <c r="M1047682" s="41"/>
      <c r="N1047682" s="41"/>
      <c r="O1047682" s="42" t="s">
        <v>572</v>
      </c>
      <c r="P1047682" s="42" t="s">
        <v>572</v>
      </c>
      <c r="Q1047682" s="13" t="s">
        <v>734</v>
      </c>
      <c r="R1047682" s="43"/>
      <c r="S1047682" s="43"/>
      <c r="T1047682" s="43"/>
      <c r="U1047682" s="43"/>
      <c r="V1047682" s="13"/>
      <c r="W1047682" s="42" t="s">
        <v>734</v>
      </c>
      <c r="X1047682" s="42" t="s">
        <v>734</v>
      </c>
    </row>
    <row r="1047683" spans="1:24" s="44" customFormat="1">
      <c r="A1047683" s="13" t="s">
        <v>274</v>
      </c>
      <c r="B1047683" s="41"/>
      <c r="C1047683" s="41"/>
      <c r="D1047683" s="41"/>
      <c r="E1047683" s="41"/>
      <c r="F1047683" s="41"/>
      <c r="G1047683" s="42" t="s">
        <v>274</v>
      </c>
      <c r="H1047683" s="42" t="s">
        <v>274</v>
      </c>
      <c r="I1047683" s="13" t="s">
        <v>572</v>
      </c>
      <c r="J1047683" s="41"/>
      <c r="K1047683" s="41"/>
      <c r="L1047683" s="41"/>
      <c r="M1047683" s="41"/>
      <c r="N1047683" s="41"/>
      <c r="O1047683" s="42" t="s">
        <v>572</v>
      </c>
      <c r="P1047683" s="42" t="s">
        <v>572</v>
      </c>
      <c r="Q1047683" s="13" t="s">
        <v>734</v>
      </c>
      <c r="R1047683" s="43"/>
      <c r="S1047683" s="43"/>
      <c r="T1047683" s="43"/>
      <c r="U1047683" s="43"/>
      <c r="V1047683" s="13"/>
      <c r="W1047683" s="42" t="s">
        <v>734</v>
      </c>
      <c r="X1047683" s="42" t="s">
        <v>734</v>
      </c>
    </row>
    <row r="1047684" spans="1:24" s="44" customFormat="1">
      <c r="A1047684" s="13" t="s">
        <v>274</v>
      </c>
      <c r="B1047684" s="41"/>
      <c r="C1047684" s="41"/>
      <c r="D1047684" s="41"/>
      <c r="E1047684" s="41"/>
      <c r="F1047684" s="41"/>
      <c r="G1047684" s="42" t="s">
        <v>274</v>
      </c>
      <c r="H1047684" s="42" t="s">
        <v>274</v>
      </c>
      <c r="I1047684" s="13" t="s">
        <v>572</v>
      </c>
      <c r="J1047684" s="41"/>
      <c r="K1047684" s="41"/>
      <c r="L1047684" s="41"/>
      <c r="M1047684" s="41"/>
      <c r="N1047684" s="41"/>
      <c r="O1047684" s="42" t="s">
        <v>572</v>
      </c>
      <c r="P1047684" s="42" t="s">
        <v>572</v>
      </c>
      <c r="Q1047684" s="13" t="s">
        <v>734</v>
      </c>
      <c r="R1047684" s="43"/>
      <c r="S1047684" s="43"/>
      <c r="T1047684" s="43"/>
      <c r="U1047684" s="43"/>
      <c r="V1047684" s="13"/>
      <c r="W1047684" s="42" t="s">
        <v>734</v>
      </c>
      <c r="X1047684" s="42" t="s">
        <v>734</v>
      </c>
    </row>
    <row r="1047685" spans="1:24" s="44" customFormat="1">
      <c r="A1047685" s="13" t="s">
        <v>274</v>
      </c>
      <c r="B1047685" s="41"/>
      <c r="C1047685" s="41"/>
      <c r="D1047685" s="41"/>
      <c r="E1047685" s="41"/>
      <c r="F1047685" s="41"/>
      <c r="G1047685" s="42" t="s">
        <v>274</v>
      </c>
      <c r="H1047685" s="42" t="s">
        <v>274</v>
      </c>
      <c r="I1047685" s="13" t="s">
        <v>572</v>
      </c>
      <c r="J1047685" s="41"/>
      <c r="K1047685" s="41"/>
      <c r="L1047685" s="41"/>
      <c r="M1047685" s="41"/>
      <c r="N1047685" s="41"/>
      <c r="O1047685" s="42" t="s">
        <v>572</v>
      </c>
      <c r="P1047685" s="42" t="s">
        <v>572</v>
      </c>
      <c r="Q1047685" s="13" t="s">
        <v>734</v>
      </c>
      <c r="R1047685" s="43"/>
      <c r="S1047685" s="43"/>
      <c r="T1047685" s="43"/>
      <c r="U1047685" s="43"/>
      <c r="V1047685" s="13"/>
      <c r="W1047685" s="42" t="s">
        <v>734</v>
      </c>
      <c r="X1047685" s="42" t="s">
        <v>734</v>
      </c>
    </row>
    <row r="1047686" spans="1:24" s="44" customFormat="1">
      <c r="A1047686" s="13" t="s">
        <v>274</v>
      </c>
      <c r="B1047686" s="41"/>
      <c r="C1047686" s="41"/>
      <c r="D1047686" s="41"/>
      <c r="E1047686" s="41"/>
      <c r="F1047686" s="41"/>
      <c r="G1047686" s="42" t="s">
        <v>274</v>
      </c>
      <c r="H1047686" s="42" t="s">
        <v>274</v>
      </c>
      <c r="I1047686" s="13" t="s">
        <v>572</v>
      </c>
      <c r="J1047686" s="41"/>
      <c r="K1047686" s="41"/>
      <c r="L1047686" s="41"/>
      <c r="M1047686" s="41"/>
      <c r="N1047686" s="41"/>
      <c r="O1047686" s="42" t="s">
        <v>572</v>
      </c>
      <c r="P1047686" s="42" t="s">
        <v>572</v>
      </c>
      <c r="Q1047686" s="13" t="s">
        <v>734</v>
      </c>
      <c r="R1047686" s="43"/>
      <c r="S1047686" s="43"/>
      <c r="T1047686" s="43"/>
      <c r="U1047686" s="43"/>
      <c r="V1047686" s="13"/>
      <c r="W1047686" s="42" t="s">
        <v>734</v>
      </c>
      <c r="X1047686" s="42" t="s">
        <v>734</v>
      </c>
    </row>
    <row r="1047687" spans="1:24" s="44" customFormat="1">
      <c r="A1047687" s="13" t="s">
        <v>274</v>
      </c>
      <c r="B1047687" s="41"/>
      <c r="C1047687" s="41"/>
      <c r="D1047687" s="41"/>
      <c r="E1047687" s="41"/>
      <c r="F1047687" s="41"/>
      <c r="G1047687" s="42" t="s">
        <v>274</v>
      </c>
      <c r="H1047687" s="42" t="s">
        <v>274</v>
      </c>
      <c r="I1047687" s="13" t="s">
        <v>572</v>
      </c>
      <c r="J1047687" s="41"/>
      <c r="K1047687" s="41"/>
      <c r="L1047687" s="41"/>
      <c r="M1047687" s="41"/>
      <c r="N1047687" s="41"/>
      <c r="O1047687" s="42" t="s">
        <v>572</v>
      </c>
      <c r="P1047687" s="42" t="s">
        <v>572</v>
      </c>
      <c r="Q1047687" s="13" t="s">
        <v>734</v>
      </c>
      <c r="R1047687" s="43"/>
      <c r="S1047687" s="43"/>
      <c r="T1047687" s="43"/>
      <c r="U1047687" s="43"/>
      <c r="V1047687" s="13"/>
      <c r="W1047687" s="42" t="s">
        <v>734</v>
      </c>
      <c r="X1047687" s="42" t="s">
        <v>734</v>
      </c>
    </row>
    <row r="1047688" spans="1:24" s="44" customFormat="1">
      <c r="A1047688" s="13" t="s">
        <v>301</v>
      </c>
      <c r="B1047688" s="41"/>
      <c r="C1047688" s="41"/>
      <c r="D1047688" s="41"/>
      <c r="E1047688" s="41"/>
      <c r="F1047688" s="41"/>
      <c r="G1047688" s="42" t="s">
        <v>301</v>
      </c>
      <c r="H1047688" s="42" t="s">
        <v>301</v>
      </c>
      <c r="I1047688" s="13" t="s">
        <v>583</v>
      </c>
      <c r="J1047688" s="41"/>
      <c r="K1047688" s="41"/>
      <c r="L1047688" s="41"/>
      <c r="M1047688" s="41"/>
      <c r="N1047688" s="41"/>
      <c r="O1047688" s="42" t="s">
        <v>583</v>
      </c>
      <c r="P1047688" s="42" t="s">
        <v>583</v>
      </c>
      <c r="Q1047688" s="13" t="s">
        <v>587</v>
      </c>
      <c r="R1047688" s="43"/>
      <c r="S1047688" s="43"/>
      <c r="T1047688" s="43"/>
      <c r="U1047688" s="43"/>
      <c r="V1047688" s="13"/>
      <c r="W1047688" s="42" t="s">
        <v>587</v>
      </c>
      <c r="X1047688" s="42" t="s">
        <v>587</v>
      </c>
    </row>
    <row r="1047689" spans="1:24" s="44" customFormat="1">
      <c r="A1047689" s="13" t="s">
        <v>274</v>
      </c>
      <c r="B1047689" s="41"/>
      <c r="C1047689" s="41"/>
      <c r="D1047689" s="41"/>
      <c r="E1047689" s="41"/>
      <c r="F1047689" s="41"/>
      <c r="G1047689" s="42" t="s">
        <v>274</v>
      </c>
      <c r="H1047689" s="42" t="s">
        <v>274</v>
      </c>
      <c r="I1047689" s="13" t="s">
        <v>572</v>
      </c>
      <c r="J1047689" s="41"/>
      <c r="K1047689" s="41"/>
      <c r="L1047689" s="41"/>
      <c r="M1047689" s="41"/>
      <c r="N1047689" s="41"/>
      <c r="O1047689" s="42" t="s">
        <v>572</v>
      </c>
      <c r="P1047689" s="42" t="s">
        <v>572</v>
      </c>
      <c r="Q1047689" s="13" t="s">
        <v>735</v>
      </c>
      <c r="R1047689" s="43"/>
      <c r="S1047689" s="43"/>
      <c r="T1047689" s="43"/>
      <c r="U1047689" s="43"/>
      <c r="V1047689" s="13"/>
      <c r="W1047689" s="42" t="s">
        <v>735</v>
      </c>
      <c r="X1047689" s="42" t="s">
        <v>735</v>
      </c>
    </row>
    <row r="1047690" spans="1:24" s="44" customFormat="1">
      <c r="A1047690" s="13" t="s">
        <v>274</v>
      </c>
      <c r="B1047690" s="41"/>
      <c r="C1047690" s="41"/>
      <c r="D1047690" s="41"/>
      <c r="E1047690" s="41"/>
      <c r="F1047690" s="41"/>
      <c r="G1047690" s="42" t="s">
        <v>274</v>
      </c>
      <c r="H1047690" s="42" t="s">
        <v>274</v>
      </c>
      <c r="I1047690" s="13" t="s">
        <v>572</v>
      </c>
      <c r="J1047690" s="41"/>
      <c r="K1047690" s="41"/>
      <c r="L1047690" s="41"/>
      <c r="M1047690" s="41"/>
      <c r="N1047690" s="41"/>
      <c r="O1047690" s="42" t="s">
        <v>572</v>
      </c>
      <c r="P1047690" s="42" t="s">
        <v>572</v>
      </c>
      <c r="Q1047690" s="13" t="s">
        <v>735</v>
      </c>
      <c r="R1047690" s="43"/>
      <c r="S1047690" s="43"/>
      <c r="T1047690" s="43"/>
      <c r="U1047690" s="43"/>
      <c r="V1047690" s="13"/>
      <c r="W1047690" s="42" t="s">
        <v>735</v>
      </c>
      <c r="X1047690" s="42" t="s">
        <v>735</v>
      </c>
    </row>
    <row r="1047691" spans="1:24" s="44" customFormat="1">
      <c r="A1047691" s="13" t="s">
        <v>594</v>
      </c>
      <c r="B1047691" s="41"/>
      <c r="C1047691" s="41"/>
      <c r="D1047691" s="41"/>
      <c r="E1047691" s="41"/>
      <c r="F1047691" s="41"/>
      <c r="G1047691" s="42" t="s">
        <v>594</v>
      </c>
      <c r="H1047691" s="42" t="s">
        <v>594</v>
      </c>
      <c r="I1047691" s="13" t="s">
        <v>595</v>
      </c>
      <c r="J1047691" s="41"/>
      <c r="K1047691" s="41"/>
      <c r="L1047691" s="41"/>
      <c r="M1047691" s="41"/>
      <c r="N1047691" s="41"/>
      <c r="O1047691" s="42" t="s">
        <v>595</v>
      </c>
      <c r="P1047691" s="42" t="s">
        <v>595</v>
      </c>
      <c r="Q1047691" s="13" t="s">
        <v>598</v>
      </c>
      <c r="R1047691" s="43"/>
      <c r="S1047691" s="43"/>
      <c r="T1047691" s="43"/>
      <c r="U1047691" s="43"/>
      <c r="V1047691" s="13"/>
      <c r="W1047691" s="42" t="s">
        <v>598</v>
      </c>
      <c r="X1047691" s="42" t="s">
        <v>598</v>
      </c>
    </row>
    <row r="1047692" spans="1:24" s="44" customFormat="1">
      <c r="A1047692" s="13" t="s">
        <v>594</v>
      </c>
      <c r="B1047692" s="41"/>
      <c r="C1047692" s="41"/>
      <c r="D1047692" s="41"/>
      <c r="E1047692" s="41"/>
      <c r="F1047692" s="41"/>
      <c r="G1047692" s="42" t="s">
        <v>594</v>
      </c>
      <c r="H1047692" s="42" t="s">
        <v>594</v>
      </c>
      <c r="I1047692" s="13" t="s">
        <v>595</v>
      </c>
      <c r="J1047692" s="41"/>
      <c r="K1047692" s="41"/>
      <c r="L1047692" s="41"/>
      <c r="M1047692" s="41"/>
      <c r="N1047692" s="41"/>
      <c r="O1047692" s="42" t="s">
        <v>595</v>
      </c>
      <c r="P1047692" s="42" t="s">
        <v>595</v>
      </c>
      <c r="Q1047692" s="13" t="s">
        <v>598</v>
      </c>
      <c r="R1047692" s="43"/>
      <c r="S1047692" s="43"/>
      <c r="T1047692" s="43"/>
      <c r="U1047692" s="43"/>
      <c r="V1047692" s="13"/>
      <c r="W1047692" s="42" t="s">
        <v>598</v>
      </c>
      <c r="X1047692" s="42" t="s">
        <v>598</v>
      </c>
    </row>
    <row r="1047693" spans="1:24" s="44" customFormat="1">
      <c r="A1047693" s="13" t="s">
        <v>354</v>
      </c>
      <c r="B1047693" s="41"/>
      <c r="C1047693" s="41"/>
      <c r="D1047693" s="41"/>
      <c r="E1047693" s="41"/>
      <c r="F1047693" s="41"/>
      <c r="G1047693" s="42" t="s">
        <v>354</v>
      </c>
      <c r="H1047693" s="42" t="s">
        <v>354</v>
      </c>
      <c r="I1047693" s="13" t="s">
        <v>581</v>
      </c>
      <c r="J1047693" s="41"/>
      <c r="K1047693" s="41"/>
      <c r="L1047693" s="41"/>
      <c r="M1047693" s="41"/>
      <c r="N1047693" s="41"/>
      <c r="O1047693" s="42" t="s">
        <v>581</v>
      </c>
      <c r="P1047693" s="42" t="s">
        <v>581</v>
      </c>
      <c r="Q1047693" s="13" t="s">
        <v>736</v>
      </c>
      <c r="R1047693" s="43"/>
      <c r="S1047693" s="43"/>
      <c r="T1047693" s="43"/>
      <c r="U1047693" s="43"/>
      <c r="V1047693" s="13"/>
      <c r="W1047693" s="42" t="s">
        <v>736</v>
      </c>
      <c r="X1047693" s="42" t="s">
        <v>736</v>
      </c>
    </row>
    <row r="1047694" spans="1:24" s="44" customFormat="1">
      <c r="A1047694" s="13" t="s">
        <v>354</v>
      </c>
      <c r="B1047694" s="41"/>
      <c r="C1047694" s="41"/>
      <c r="D1047694" s="41"/>
      <c r="E1047694" s="41"/>
      <c r="F1047694" s="41"/>
      <c r="G1047694" s="42" t="s">
        <v>354</v>
      </c>
      <c r="H1047694" s="42" t="s">
        <v>354</v>
      </c>
      <c r="I1047694" s="13" t="s">
        <v>581</v>
      </c>
      <c r="J1047694" s="41"/>
      <c r="K1047694" s="41"/>
      <c r="L1047694" s="41"/>
      <c r="M1047694" s="41"/>
      <c r="N1047694" s="41"/>
      <c r="O1047694" s="42" t="s">
        <v>581</v>
      </c>
      <c r="P1047694" s="42" t="s">
        <v>581</v>
      </c>
      <c r="Q1047694" s="13" t="s">
        <v>736</v>
      </c>
      <c r="R1047694" s="43"/>
      <c r="S1047694" s="43"/>
      <c r="T1047694" s="43"/>
      <c r="U1047694" s="43"/>
      <c r="V1047694" s="13"/>
      <c r="W1047694" s="42" t="s">
        <v>736</v>
      </c>
      <c r="X1047694" s="42" t="s">
        <v>736</v>
      </c>
    </row>
    <row r="1047695" spans="1:24" s="44" customFormat="1">
      <c r="A1047695" s="13" t="s">
        <v>354</v>
      </c>
      <c r="B1047695" s="41"/>
      <c r="C1047695" s="41"/>
      <c r="D1047695" s="41"/>
      <c r="E1047695" s="41"/>
      <c r="F1047695" s="41"/>
      <c r="G1047695" s="42" t="s">
        <v>354</v>
      </c>
      <c r="H1047695" s="42" t="s">
        <v>354</v>
      </c>
      <c r="I1047695" s="13" t="s">
        <v>581</v>
      </c>
      <c r="J1047695" s="41"/>
      <c r="K1047695" s="41"/>
      <c r="L1047695" s="41"/>
      <c r="M1047695" s="41"/>
      <c r="N1047695" s="41"/>
      <c r="O1047695" s="42" t="s">
        <v>581</v>
      </c>
      <c r="P1047695" s="42" t="s">
        <v>581</v>
      </c>
      <c r="Q1047695" s="13" t="s">
        <v>736</v>
      </c>
      <c r="R1047695" s="43"/>
      <c r="S1047695" s="43"/>
      <c r="T1047695" s="43"/>
      <c r="U1047695" s="43"/>
      <c r="V1047695" s="13"/>
      <c r="W1047695" s="42" t="s">
        <v>736</v>
      </c>
      <c r="X1047695" s="42" t="s">
        <v>736</v>
      </c>
    </row>
    <row r="1047696" spans="1:24" s="44" customFormat="1">
      <c r="A1047696" s="13" t="s">
        <v>354</v>
      </c>
      <c r="B1047696" s="41"/>
      <c r="C1047696" s="41"/>
      <c r="D1047696" s="41"/>
      <c r="E1047696" s="41"/>
      <c r="F1047696" s="41"/>
      <c r="G1047696" s="42" t="s">
        <v>354</v>
      </c>
      <c r="H1047696" s="42" t="s">
        <v>354</v>
      </c>
      <c r="I1047696" s="13" t="s">
        <v>581</v>
      </c>
      <c r="J1047696" s="41"/>
      <c r="K1047696" s="41"/>
      <c r="L1047696" s="41"/>
      <c r="M1047696" s="41"/>
      <c r="N1047696" s="41"/>
      <c r="O1047696" s="42" t="s">
        <v>581</v>
      </c>
      <c r="P1047696" s="42" t="s">
        <v>581</v>
      </c>
      <c r="Q1047696" s="13" t="s">
        <v>736</v>
      </c>
      <c r="R1047696" s="43"/>
      <c r="S1047696" s="43"/>
      <c r="T1047696" s="43"/>
      <c r="U1047696" s="43"/>
      <c r="V1047696" s="13"/>
      <c r="W1047696" s="42" t="s">
        <v>736</v>
      </c>
      <c r="X1047696" s="42" t="s">
        <v>736</v>
      </c>
    </row>
    <row r="1047697" spans="1:24" s="44" customFormat="1">
      <c r="A1047697" s="13" t="s">
        <v>354</v>
      </c>
      <c r="B1047697" s="41"/>
      <c r="C1047697" s="41"/>
      <c r="D1047697" s="41"/>
      <c r="E1047697" s="41"/>
      <c r="F1047697" s="41"/>
      <c r="G1047697" s="42" t="s">
        <v>354</v>
      </c>
      <c r="H1047697" s="42" t="s">
        <v>354</v>
      </c>
      <c r="I1047697" s="13" t="s">
        <v>581</v>
      </c>
      <c r="J1047697" s="41"/>
      <c r="K1047697" s="41"/>
      <c r="L1047697" s="41"/>
      <c r="M1047697" s="41"/>
      <c r="N1047697" s="41"/>
      <c r="O1047697" s="42" t="s">
        <v>581</v>
      </c>
      <c r="P1047697" s="42" t="s">
        <v>581</v>
      </c>
      <c r="Q1047697" s="13" t="s">
        <v>736</v>
      </c>
      <c r="R1047697" s="43"/>
      <c r="S1047697" s="43"/>
      <c r="T1047697" s="43"/>
      <c r="U1047697" s="43"/>
      <c r="V1047697" s="13"/>
      <c r="W1047697" s="42" t="s">
        <v>736</v>
      </c>
      <c r="X1047697" s="42" t="s">
        <v>736</v>
      </c>
    </row>
    <row r="1047698" spans="1:24" s="44" customFormat="1">
      <c r="A1047698" s="13" t="s">
        <v>354</v>
      </c>
      <c r="B1047698" s="41"/>
      <c r="C1047698" s="41"/>
      <c r="D1047698" s="41"/>
      <c r="E1047698" s="41"/>
      <c r="F1047698" s="41"/>
      <c r="G1047698" s="42" t="s">
        <v>354</v>
      </c>
      <c r="H1047698" s="42" t="s">
        <v>354</v>
      </c>
      <c r="I1047698" s="13" t="s">
        <v>581</v>
      </c>
      <c r="J1047698" s="41"/>
      <c r="K1047698" s="41"/>
      <c r="L1047698" s="41"/>
      <c r="M1047698" s="41"/>
      <c r="N1047698" s="41"/>
      <c r="O1047698" s="42" t="s">
        <v>581</v>
      </c>
      <c r="P1047698" s="42" t="s">
        <v>581</v>
      </c>
      <c r="Q1047698" s="13" t="s">
        <v>736</v>
      </c>
      <c r="R1047698" s="43"/>
      <c r="S1047698" s="43"/>
      <c r="T1047698" s="43"/>
      <c r="U1047698" s="43"/>
      <c r="V1047698" s="13"/>
      <c r="W1047698" s="42" t="s">
        <v>736</v>
      </c>
      <c r="X1047698" s="42" t="s">
        <v>736</v>
      </c>
    </row>
    <row r="1047699" spans="1:24" s="44" customFormat="1">
      <c r="A1047699" s="13" t="s">
        <v>354</v>
      </c>
      <c r="B1047699" s="41"/>
      <c r="C1047699" s="41"/>
      <c r="D1047699" s="41"/>
      <c r="E1047699" s="41"/>
      <c r="F1047699" s="41"/>
      <c r="G1047699" s="42" t="s">
        <v>354</v>
      </c>
      <c r="H1047699" s="42" t="s">
        <v>354</v>
      </c>
      <c r="I1047699" s="13" t="s">
        <v>581</v>
      </c>
      <c r="J1047699" s="41"/>
      <c r="K1047699" s="41"/>
      <c r="L1047699" s="41"/>
      <c r="M1047699" s="41"/>
      <c r="N1047699" s="41"/>
      <c r="O1047699" s="42" t="s">
        <v>581</v>
      </c>
      <c r="P1047699" s="42" t="s">
        <v>581</v>
      </c>
      <c r="Q1047699" s="13" t="s">
        <v>736</v>
      </c>
      <c r="R1047699" s="43"/>
      <c r="S1047699" s="43"/>
      <c r="T1047699" s="43"/>
      <c r="U1047699" s="43"/>
      <c r="V1047699" s="13"/>
      <c r="W1047699" s="42" t="s">
        <v>736</v>
      </c>
      <c r="X1047699" s="42" t="s">
        <v>736</v>
      </c>
    </row>
    <row r="1047700" spans="1:24" s="44" customFormat="1">
      <c r="A1047700" s="13" t="s">
        <v>354</v>
      </c>
      <c r="B1047700" s="41"/>
      <c r="C1047700" s="41"/>
      <c r="D1047700" s="41"/>
      <c r="E1047700" s="41"/>
      <c r="F1047700" s="41"/>
      <c r="G1047700" s="42" t="s">
        <v>354</v>
      </c>
      <c r="H1047700" s="42" t="s">
        <v>354</v>
      </c>
      <c r="I1047700" s="13" t="s">
        <v>581</v>
      </c>
      <c r="J1047700" s="41"/>
      <c r="K1047700" s="41"/>
      <c r="L1047700" s="41"/>
      <c r="M1047700" s="41"/>
      <c r="N1047700" s="41"/>
      <c r="O1047700" s="42" t="s">
        <v>581</v>
      </c>
      <c r="P1047700" s="42" t="s">
        <v>581</v>
      </c>
      <c r="Q1047700" s="13" t="s">
        <v>736</v>
      </c>
      <c r="R1047700" s="43"/>
      <c r="S1047700" s="43"/>
      <c r="T1047700" s="43"/>
      <c r="U1047700" s="43"/>
      <c r="V1047700" s="13"/>
      <c r="W1047700" s="42" t="s">
        <v>736</v>
      </c>
      <c r="X1047700" s="42" t="s">
        <v>736</v>
      </c>
    </row>
    <row r="1047701" spans="1:24" s="44" customFormat="1">
      <c r="A1047701" s="13" t="s">
        <v>301</v>
      </c>
      <c r="B1047701" s="41"/>
      <c r="C1047701" s="41"/>
      <c r="D1047701" s="41"/>
      <c r="E1047701" s="41"/>
      <c r="F1047701" s="41"/>
      <c r="G1047701" s="42" t="s">
        <v>301</v>
      </c>
      <c r="H1047701" s="42" t="s">
        <v>301</v>
      </c>
      <c r="I1047701" s="13" t="s">
        <v>583</v>
      </c>
      <c r="J1047701" s="41"/>
      <c r="K1047701" s="41"/>
      <c r="L1047701" s="41"/>
      <c r="M1047701" s="41"/>
      <c r="N1047701" s="41"/>
      <c r="O1047701" s="42" t="s">
        <v>583</v>
      </c>
      <c r="P1047701" s="42" t="s">
        <v>583</v>
      </c>
      <c r="Q1047701" s="13" t="s">
        <v>737</v>
      </c>
      <c r="R1047701" s="43"/>
      <c r="S1047701" s="43"/>
      <c r="T1047701" s="43"/>
      <c r="U1047701" s="43"/>
      <c r="V1047701" s="13"/>
      <c r="W1047701" s="42" t="s">
        <v>737</v>
      </c>
      <c r="X1047701" s="42" t="s">
        <v>737</v>
      </c>
    </row>
    <row r="1047702" spans="1:24" s="44" customFormat="1">
      <c r="A1047702" s="13" t="s">
        <v>301</v>
      </c>
      <c r="B1047702" s="41"/>
      <c r="C1047702" s="41"/>
      <c r="D1047702" s="41"/>
      <c r="E1047702" s="41"/>
      <c r="F1047702" s="41"/>
      <c r="G1047702" s="42" t="s">
        <v>301</v>
      </c>
      <c r="H1047702" s="42" t="s">
        <v>301</v>
      </c>
      <c r="I1047702" s="13" t="s">
        <v>583</v>
      </c>
      <c r="J1047702" s="41"/>
      <c r="K1047702" s="41"/>
      <c r="L1047702" s="41"/>
      <c r="M1047702" s="41"/>
      <c r="N1047702" s="41"/>
      <c r="O1047702" s="42" t="s">
        <v>583</v>
      </c>
      <c r="P1047702" s="42" t="s">
        <v>583</v>
      </c>
      <c r="Q1047702" s="13" t="s">
        <v>737</v>
      </c>
      <c r="R1047702" s="43"/>
      <c r="S1047702" s="43"/>
      <c r="T1047702" s="43"/>
      <c r="U1047702" s="43"/>
      <c r="V1047702" s="13"/>
      <c r="W1047702" s="42" t="s">
        <v>737</v>
      </c>
      <c r="X1047702" s="42" t="s">
        <v>737</v>
      </c>
    </row>
    <row r="1047703" spans="1:24" s="44" customFormat="1">
      <c r="A1047703" s="13" t="s">
        <v>301</v>
      </c>
      <c r="B1047703" s="41"/>
      <c r="C1047703" s="41"/>
      <c r="D1047703" s="41"/>
      <c r="E1047703" s="41"/>
      <c r="F1047703" s="41"/>
      <c r="G1047703" s="42" t="s">
        <v>301</v>
      </c>
      <c r="H1047703" s="42" t="s">
        <v>301</v>
      </c>
      <c r="I1047703" s="13" t="s">
        <v>583</v>
      </c>
      <c r="J1047703" s="41"/>
      <c r="K1047703" s="41"/>
      <c r="L1047703" s="41"/>
      <c r="M1047703" s="41"/>
      <c r="N1047703" s="41"/>
      <c r="O1047703" s="42" t="s">
        <v>583</v>
      </c>
      <c r="P1047703" s="42" t="s">
        <v>583</v>
      </c>
      <c r="Q1047703" s="13" t="s">
        <v>737</v>
      </c>
      <c r="R1047703" s="43"/>
      <c r="S1047703" s="43"/>
      <c r="T1047703" s="43"/>
      <c r="U1047703" s="43"/>
      <c r="V1047703" s="13"/>
      <c r="W1047703" s="42" t="s">
        <v>737</v>
      </c>
      <c r="X1047703" s="42" t="s">
        <v>737</v>
      </c>
    </row>
    <row r="1047704" spans="1:24" s="44" customFormat="1">
      <c r="A1047704" s="13" t="s">
        <v>301</v>
      </c>
      <c r="B1047704" s="41"/>
      <c r="C1047704" s="41"/>
      <c r="D1047704" s="41"/>
      <c r="E1047704" s="41"/>
      <c r="F1047704" s="41"/>
      <c r="G1047704" s="42" t="s">
        <v>301</v>
      </c>
      <c r="H1047704" s="42" t="s">
        <v>301</v>
      </c>
      <c r="I1047704" s="13" t="s">
        <v>583</v>
      </c>
      <c r="J1047704" s="41"/>
      <c r="K1047704" s="41"/>
      <c r="L1047704" s="41"/>
      <c r="M1047704" s="41"/>
      <c r="N1047704" s="41"/>
      <c r="O1047704" s="42" t="s">
        <v>583</v>
      </c>
      <c r="P1047704" s="42" t="s">
        <v>583</v>
      </c>
      <c r="Q1047704" s="13" t="s">
        <v>737</v>
      </c>
      <c r="R1047704" s="43"/>
      <c r="S1047704" s="43"/>
      <c r="T1047704" s="43"/>
      <c r="U1047704" s="43"/>
      <c r="V1047704" s="13"/>
      <c r="W1047704" s="42" t="s">
        <v>737</v>
      </c>
      <c r="X1047704" s="42" t="s">
        <v>737</v>
      </c>
    </row>
    <row r="1047705" spans="1:24" s="44" customFormat="1">
      <c r="A1047705" s="13" t="s">
        <v>301</v>
      </c>
      <c r="B1047705" s="41"/>
      <c r="C1047705" s="41"/>
      <c r="D1047705" s="41"/>
      <c r="E1047705" s="41"/>
      <c r="F1047705" s="41"/>
      <c r="G1047705" s="42" t="s">
        <v>301</v>
      </c>
      <c r="H1047705" s="42" t="s">
        <v>301</v>
      </c>
      <c r="I1047705" s="13" t="s">
        <v>583</v>
      </c>
      <c r="J1047705" s="41"/>
      <c r="K1047705" s="41"/>
      <c r="L1047705" s="41"/>
      <c r="M1047705" s="41"/>
      <c r="N1047705" s="41"/>
      <c r="O1047705" s="42" t="s">
        <v>583</v>
      </c>
      <c r="P1047705" s="42" t="s">
        <v>583</v>
      </c>
      <c r="Q1047705" s="13" t="s">
        <v>737</v>
      </c>
      <c r="R1047705" s="43"/>
      <c r="S1047705" s="43"/>
      <c r="T1047705" s="43"/>
      <c r="U1047705" s="43"/>
      <c r="V1047705" s="13"/>
      <c r="W1047705" s="42" t="s">
        <v>737</v>
      </c>
      <c r="X1047705" s="42" t="s">
        <v>737</v>
      </c>
    </row>
    <row r="1047706" spans="1:24" s="44" customFormat="1">
      <c r="A1047706" s="13" t="s">
        <v>301</v>
      </c>
      <c r="B1047706" s="41"/>
      <c r="C1047706" s="41"/>
      <c r="D1047706" s="41"/>
      <c r="E1047706" s="41"/>
      <c r="F1047706" s="41"/>
      <c r="G1047706" s="42" t="s">
        <v>301</v>
      </c>
      <c r="H1047706" s="42" t="s">
        <v>301</v>
      </c>
      <c r="I1047706" s="13" t="s">
        <v>583</v>
      </c>
      <c r="J1047706" s="41"/>
      <c r="K1047706" s="41"/>
      <c r="L1047706" s="41"/>
      <c r="M1047706" s="41"/>
      <c r="N1047706" s="41"/>
      <c r="O1047706" s="42" t="s">
        <v>583</v>
      </c>
      <c r="P1047706" s="42" t="s">
        <v>583</v>
      </c>
      <c r="Q1047706" s="13" t="s">
        <v>737</v>
      </c>
      <c r="R1047706" s="43"/>
      <c r="S1047706" s="43"/>
      <c r="T1047706" s="43"/>
      <c r="U1047706" s="43"/>
      <c r="V1047706" s="13"/>
      <c r="W1047706" s="42" t="s">
        <v>737</v>
      </c>
      <c r="X1047706" s="42" t="s">
        <v>737</v>
      </c>
    </row>
    <row r="1047707" spans="1:24" s="44" customFormat="1">
      <c r="A1047707" s="13" t="s">
        <v>301</v>
      </c>
      <c r="B1047707" s="41"/>
      <c r="C1047707" s="41"/>
      <c r="D1047707" s="41"/>
      <c r="E1047707" s="41"/>
      <c r="F1047707" s="41"/>
      <c r="G1047707" s="42" t="s">
        <v>301</v>
      </c>
      <c r="H1047707" s="42" t="s">
        <v>301</v>
      </c>
      <c r="I1047707" s="13" t="s">
        <v>583</v>
      </c>
      <c r="J1047707" s="41"/>
      <c r="K1047707" s="41"/>
      <c r="L1047707" s="41"/>
      <c r="M1047707" s="41"/>
      <c r="N1047707" s="41"/>
      <c r="O1047707" s="42" t="s">
        <v>583</v>
      </c>
      <c r="P1047707" s="42" t="s">
        <v>583</v>
      </c>
      <c r="Q1047707" s="13" t="s">
        <v>737</v>
      </c>
      <c r="R1047707" s="43"/>
      <c r="S1047707" s="43"/>
      <c r="T1047707" s="43"/>
      <c r="U1047707" s="43"/>
      <c r="V1047707" s="13"/>
      <c r="W1047707" s="42" t="s">
        <v>737</v>
      </c>
      <c r="X1047707" s="42" t="s">
        <v>737</v>
      </c>
    </row>
    <row r="1047708" spans="1:24" s="44" customFormat="1">
      <c r="A1047708" s="13" t="s">
        <v>301</v>
      </c>
      <c r="B1047708" s="41"/>
      <c r="C1047708" s="41"/>
      <c r="D1047708" s="41"/>
      <c r="E1047708" s="41"/>
      <c r="F1047708" s="41"/>
      <c r="G1047708" s="42" t="s">
        <v>301</v>
      </c>
      <c r="H1047708" s="42" t="s">
        <v>301</v>
      </c>
      <c r="I1047708" s="13" t="s">
        <v>583</v>
      </c>
      <c r="J1047708" s="41"/>
      <c r="K1047708" s="41"/>
      <c r="L1047708" s="41"/>
      <c r="M1047708" s="41"/>
      <c r="N1047708" s="41"/>
      <c r="O1047708" s="42" t="s">
        <v>583</v>
      </c>
      <c r="P1047708" s="42" t="s">
        <v>583</v>
      </c>
      <c r="Q1047708" s="13" t="s">
        <v>737</v>
      </c>
      <c r="R1047708" s="43"/>
      <c r="S1047708" s="43"/>
      <c r="T1047708" s="43"/>
      <c r="U1047708" s="43"/>
      <c r="V1047708" s="13"/>
      <c r="W1047708" s="42" t="s">
        <v>737</v>
      </c>
      <c r="X1047708" s="42" t="s">
        <v>737</v>
      </c>
    </row>
    <row r="1047709" spans="1:24" s="44" customFormat="1">
      <c r="A1047709" s="13" t="s">
        <v>594</v>
      </c>
      <c r="B1047709" s="41"/>
      <c r="C1047709" s="41"/>
      <c r="D1047709" s="41"/>
      <c r="E1047709" s="41"/>
      <c r="F1047709" s="41"/>
      <c r="G1047709" s="42" t="s">
        <v>594</v>
      </c>
      <c r="H1047709" s="42" t="s">
        <v>594</v>
      </c>
      <c r="I1047709" s="13" t="s">
        <v>595</v>
      </c>
      <c r="J1047709" s="41"/>
      <c r="K1047709" s="41"/>
      <c r="L1047709" s="41"/>
      <c r="M1047709" s="41"/>
      <c r="N1047709" s="41"/>
      <c r="O1047709" s="42" t="s">
        <v>595</v>
      </c>
      <c r="P1047709" s="42" t="s">
        <v>595</v>
      </c>
      <c r="Q1047709" s="13" t="s">
        <v>738</v>
      </c>
      <c r="R1047709" s="43"/>
      <c r="S1047709" s="43"/>
      <c r="T1047709" s="43"/>
      <c r="U1047709" s="43"/>
      <c r="V1047709" s="13"/>
      <c r="W1047709" s="42" t="s">
        <v>738</v>
      </c>
      <c r="X1047709" s="42" t="s">
        <v>738</v>
      </c>
    </row>
    <row r="1047710" spans="1:24" s="44" customFormat="1">
      <c r="A1047710" s="13" t="s">
        <v>594</v>
      </c>
      <c r="B1047710" s="41"/>
      <c r="C1047710" s="41"/>
      <c r="D1047710" s="41"/>
      <c r="E1047710" s="41"/>
      <c r="F1047710" s="41"/>
      <c r="G1047710" s="42" t="s">
        <v>594</v>
      </c>
      <c r="H1047710" s="42" t="s">
        <v>594</v>
      </c>
      <c r="I1047710" s="13" t="s">
        <v>595</v>
      </c>
      <c r="J1047710" s="41"/>
      <c r="K1047710" s="41"/>
      <c r="L1047710" s="41"/>
      <c r="M1047710" s="41"/>
      <c r="N1047710" s="41"/>
      <c r="O1047710" s="42" t="s">
        <v>595</v>
      </c>
      <c r="P1047710" s="42" t="s">
        <v>595</v>
      </c>
      <c r="Q1047710" s="13" t="s">
        <v>738</v>
      </c>
      <c r="R1047710" s="43"/>
      <c r="S1047710" s="43"/>
      <c r="T1047710" s="43"/>
      <c r="U1047710" s="43"/>
      <c r="V1047710" s="13"/>
      <c r="W1047710" s="42" t="s">
        <v>738</v>
      </c>
      <c r="X1047710" s="42" t="s">
        <v>738</v>
      </c>
    </row>
    <row r="1047711" spans="1:24" s="44" customFormat="1">
      <c r="A1047711" s="13" t="s">
        <v>301</v>
      </c>
      <c r="B1047711" s="41"/>
      <c r="C1047711" s="41"/>
      <c r="D1047711" s="41"/>
      <c r="E1047711" s="41"/>
      <c r="F1047711" s="41"/>
      <c r="G1047711" s="42" t="s">
        <v>301</v>
      </c>
      <c r="H1047711" s="42" t="s">
        <v>301</v>
      </c>
      <c r="I1047711" s="13" t="s">
        <v>583</v>
      </c>
      <c r="J1047711" s="41"/>
      <c r="K1047711" s="41"/>
      <c r="L1047711" s="41"/>
      <c r="M1047711" s="41"/>
      <c r="N1047711" s="41"/>
      <c r="O1047711" s="42" t="s">
        <v>583</v>
      </c>
      <c r="P1047711" s="42" t="s">
        <v>583</v>
      </c>
      <c r="Q1047711" s="13" t="s">
        <v>587</v>
      </c>
      <c r="R1047711" s="43"/>
      <c r="S1047711" s="43"/>
      <c r="T1047711" s="43"/>
      <c r="U1047711" s="43"/>
      <c r="V1047711" s="13"/>
      <c r="W1047711" s="42" t="s">
        <v>587</v>
      </c>
      <c r="X1047711" s="42" t="s">
        <v>587</v>
      </c>
    </row>
    <row r="1047712" spans="1:24" s="44" customFormat="1">
      <c r="A1047712" s="13" t="s">
        <v>274</v>
      </c>
      <c r="B1047712" s="41"/>
      <c r="C1047712" s="41"/>
      <c r="D1047712" s="41"/>
      <c r="E1047712" s="41"/>
      <c r="F1047712" s="41"/>
      <c r="G1047712" s="42" t="s">
        <v>274</v>
      </c>
      <c r="H1047712" s="42" t="s">
        <v>274</v>
      </c>
      <c r="I1047712" s="13" t="s">
        <v>572</v>
      </c>
      <c r="J1047712" s="41"/>
      <c r="K1047712" s="41"/>
      <c r="L1047712" s="41"/>
      <c r="M1047712" s="41"/>
      <c r="N1047712" s="41"/>
      <c r="O1047712" s="42" t="s">
        <v>572</v>
      </c>
      <c r="P1047712" s="42" t="s">
        <v>572</v>
      </c>
      <c r="Q1047712" s="13" t="s">
        <v>739</v>
      </c>
      <c r="R1047712" s="43"/>
      <c r="S1047712" s="43"/>
      <c r="T1047712" s="43"/>
      <c r="U1047712" s="43"/>
      <c r="V1047712" s="13"/>
      <c r="W1047712" s="42" t="s">
        <v>739</v>
      </c>
      <c r="X1047712" s="42" t="s">
        <v>739</v>
      </c>
    </row>
    <row r="1047713" spans="1:24" s="44" customFormat="1">
      <c r="A1047713" s="13" t="s">
        <v>594</v>
      </c>
      <c r="B1047713" s="41"/>
      <c r="C1047713" s="41"/>
      <c r="D1047713" s="41"/>
      <c r="E1047713" s="41"/>
      <c r="F1047713" s="41"/>
      <c r="G1047713" s="42" t="s">
        <v>594</v>
      </c>
      <c r="H1047713" s="42" t="s">
        <v>594</v>
      </c>
      <c r="I1047713" s="13" t="s">
        <v>595</v>
      </c>
      <c r="J1047713" s="41"/>
      <c r="K1047713" s="41"/>
      <c r="L1047713" s="41"/>
      <c r="M1047713" s="41"/>
      <c r="N1047713" s="41"/>
      <c r="O1047713" s="42" t="s">
        <v>595</v>
      </c>
      <c r="P1047713" s="42" t="s">
        <v>595</v>
      </c>
      <c r="Q1047713" s="13" t="s">
        <v>740</v>
      </c>
      <c r="R1047713" s="43"/>
      <c r="S1047713" s="43"/>
      <c r="T1047713" s="43"/>
      <c r="U1047713" s="43"/>
      <c r="V1047713" s="13"/>
      <c r="W1047713" s="42" t="s">
        <v>740</v>
      </c>
      <c r="X1047713" s="42" t="s">
        <v>740</v>
      </c>
    </row>
    <row r="1047714" spans="1:24" s="44" customFormat="1">
      <c r="A1047714" s="13" t="s">
        <v>594</v>
      </c>
      <c r="B1047714" s="41"/>
      <c r="C1047714" s="41"/>
      <c r="D1047714" s="41"/>
      <c r="E1047714" s="41"/>
      <c r="F1047714" s="41"/>
      <c r="G1047714" s="42" t="s">
        <v>594</v>
      </c>
      <c r="H1047714" s="42" t="s">
        <v>594</v>
      </c>
      <c r="I1047714" s="13" t="s">
        <v>595</v>
      </c>
      <c r="J1047714" s="41"/>
      <c r="K1047714" s="41"/>
      <c r="L1047714" s="41"/>
      <c r="M1047714" s="41"/>
      <c r="N1047714" s="41"/>
      <c r="O1047714" s="42" t="s">
        <v>595</v>
      </c>
      <c r="P1047714" s="42" t="s">
        <v>595</v>
      </c>
      <c r="Q1047714" s="13" t="s">
        <v>741</v>
      </c>
      <c r="R1047714" s="43"/>
      <c r="S1047714" s="43"/>
      <c r="T1047714" s="43"/>
      <c r="U1047714" s="43"/>
      <c r="V1047714" s="13"/>
      <c r="W1047714" s="42" t="s">
        <v>741</v>
      </c>
      <c r="X1047714" s="42" t="s">
        <v>741</v>
      </c>
    </row>
    <row r="1047715" spans="1:24" s="44" customFormat="1">
      <c r="A1047715" s="13" t="s">
        <v>594</v>
      </c>
      <c r="B1047715" s="41"/>
      <c r="C1047715" s="41"/>
      <c r="D1047715" s="41"/>
      <c r="E1047715" s="41"/>
      <c r="F1047715" s="41"/>
      <c r="G1047715" s="42" t="s">
        <v>594</v>
      </c>
      <c r="H1047715" s="42" t="s">
        <v>594</v>
      </c>
      <c r="I1047715" s="13" t="s">
        <v>595</v>
      </c>
      <c r="J1047715" s="41"/>
      <c r="K1047715" s="41"/>
      <c r="L1047715" s="41"/>
      <c r="M1047715" s="41"/>
      <c r="N1047715" s="41"/>
      <c r="O1047715" s="42" t="s">
        <v>595</v>
      </c>
      <c r="P1047715" s="42" t="s">
        <v>595</v>
      </c>
      <c r="Q1047715" s="13" t="s">
        <v>742</v>
      </c>
      <c r="R1047715" s="43"/>
      <c r="S1047715" s="43"/>
      <c r="T1047715" s="43"/>
      <c r="U1047715" s="43"/>
      <c r="V1047715" s="13"/>
      <c r="W1047715" s="42" t="s">
        <v>742</v>
      </c>
      <c r="X1047715" s="42" t="s">
        <v>742</v>
      </c>
    </row>
    <row r="1047716" spans="1:24" s="44" customFormat="1">
      <c r="A1047716" s="13" t="s">
        <v>594</v>
      </c>
      <c r="B1047716" s="41"/>
      <c r="C1047716" s="41"/>
      <c r="D1047716" s="41"/>
      <c r="E1047716" s="41"/>
      <c r="F1047716" s="41"/>
      <c r="G1047716" s="42" t="s">
        <v>594</v>
      </c>
      <c r="H1047716" s="42" t="s">
        <v>594</v>
      </c>
      <c r="I1047716" s="13" t="s">
        <v>595</v>
      </c>
      <c r="J1047716" s="41"/>
      <c r="K1047716" s="41"/>
      <c r="L1047716" s="41"/>
      <c r="M1047716" s="41"/>
      <c r="N1047716" s="41"/>
      <c r="O1047716" s="42" t="s">
        <v>595</v>
      </c>
      <c r="P1047716" s="42" t="s">
        <v>595</v>
      </c>
      <c r="Q1047716" s="13" t="s">
        <v>743</v>
      </c>
      <c r="R1047716" s="43"/>
      <c r="S1047716" s="43"/>
      <c r="T1047716" s="43"/>
      <c r="U1047716" s="43"/>
      <c r="V1047716" s="13"/>
      <c r="W1047716" s="42" t="s">
        <v>743</v>
      </c>
      <c r="X1047716" s="42" t="s">
        <v>743</v>
      </c>
    </row>
    <row r="1047717" spans="1:24" s="44" customFormat="1">
      <c r="A1047717" s="13" t="s">
        <v>594</v>
      </c>
      <c r="B1047717" s="41"/>
      <c r="C1047717" s="41"/>
      <c r="D1047717" s="41"/>
      <c r="E1047717" s="41"/>
      <c r="F1047717" s="41"/>
      <c r="G1047717" s="42" t="s">
        <v>594</v>
      </c>
      <c r="H1047717" s="42" t="s">
        <v>594</v>
      </c>
      <c r="I1047717" s="13" t="s">
        <v>595</v>
      </c>
      <c r="J1047717" s="41"/>
      <c r="K1047717" s="41"/>
      <c r="L1047717" s="41"/>
      <c r="M1047717" s="41"/>
      <c r="N1047717" s="41"/>
      <c r="O1047717" s="42" t="s">
        <v>595</v>
      </c>
      <c r="P1047717" s="42" t="s">
        <v>595</v>
      </c>
      <c r="Q1047717" s="13" t="s">
        <v>743</v>
      </c>
      <c r="R1047717" s="43"/>
      <c r="S1047717" s="43"/>
      <c r="T1047717" s="43"/>
      <c r="U1047717" s="43"/>
      <c r="V1047717" s="13"/>
      <c r="W1047717" s="42" t="s">
        <v>743</v>
      </c>
      <c r="X1047717" s="42" t="s">
        <v>743</v>
      </c>
    </row>
    <row r="1047718" spans="1:24" s="44" customFormat="1">
      <c r="A1047718" s="13" t="s">
        <v>594</v>
      </c>
      <c r="B1047718" s="41"/>
      <c r="C1047718" s="41"/>
      <c r="D1047718" s="41"/>
      <c r="E1047718" s="41"/>
      <c r="F1047718" s="41"/>
      <c r="G1047718" s="42" t="s">
        <v>594</v>
      </c>
      <c r="H1047718" s="42" t="s">
        <v>594</v>
      </c>
      <c r="I1047718" s="13" t="s">
        <v>595</v>
      </c>
      <c r="J1047718" s="41"/>
      <c r="K1047718" s="41"/>
      <c r="L1047718" s="41"/>
      <c r="M1047718" s="41"/>
      <c r="N1047718" s="41"/>
      <c r="O1047718" s="42" t="s">
        <v>595</v>
      </c>
      <c r="P1047718" s="42" t="s">
        <v>595</v>
      </c>
      <c r="Q1047718" s="13" t="s">
        <v>743</v>
      </c>
      <c r="R1047718" s="43"/>
      <c r="S1047718" s="43"/>
      <c r="T1047718" s="43"/>
      <c r="U1047718" s="43"/>
      <c r="V1047718" s="13"/>
      <c r="W1047718" s="42" t="s">
        <v>743</v>
      </c>
      <c r="X1047718" s="42" t="s">
        <v>743</v>
      </c>
    </row>
    <row r="1047719" spans="1:24" s="44" customFormat="1">
      <c r="A1047719" s="13" t="s">
        <v>594</v>
      </c>
      <c r="B1047719" s="41"/>
      <c r="C1047719" s="41"/>
      <c r="D1047719" s="41"/>
      <c r="E1047719" s="41"/>
      <c r="F1047719" s="41"/>
      <c r="G1047719" s="42" t="s">
        <v>594</v>
      </c>
      <c r="H1047719" s="42" t="s">
        <v>594</v>
      </c>
      <c r="I1047719" s="13" t="s">
        <v>595</v>
      </c>
      <c r="J1047719" s="41"/>
      <c r="K1047719" s="41"/>
      <c r="L1047719" s="41"/>
      <c r="M1047719" s="41"/>
      <c r="N1047719" s="41"/>
      <c r="O1047719" s="42" t="s">
        <v>595</v>
      </c>
      <c r="P1047719" s="42" t="s">
        <v>595</v>
      </c>
      <c r="Q1047719" s="13" t="s">
        <v>744</v>
      </c>
      <c r="R1047719" s="43"/>
      <c r="S1047719" s="43"/>
      <c r="T1047719" s="43"/>
      <c r="U1047719" s="43"/>
      <c r="V1047719" s="13"/>
      <c r="W1047719" s="42" t="s">
        <v>744</v>
      </c>
      <c r="X1047719" s="42" t="s">
        <v>744</v>
      </c>
    </row>
    <row r="1047720" spans="1:24" s="44" customFormat="1">
      <c r="A1047720" s="13" t="s">
        <v>594</v>
      </c>
      <c r="B1047720" s="41"/>
      <c r="C1047720" s="41"/>
      <c r="D1047720" s="41"/>
      <c r="E1047720" s="41"/>
      <c r="F1047720" s="41"/>
      <c r="G1047720" s="42" t="s">
        <v>594</v>
      </c>
      <c r="H1047720" s="42" t="s">
        <v>594</v>
      </c>
      <c r="I1047720" s="13" t="s">
        <v>595</v>
      </c>
      <c r="J1047720" s="41"/>
      <c r="K1047720" s="41"/>
      <c r="L1047720" s="41"/>
      <c r="M1047720" s="41"/>
      <c r="N1047720" s="41"/>
      <c r="O1047720" s="42" t="s">
        <v>595</v>
      </c>
      <c r="P1047720" s="42" t="s">
        <v>595</v>
      </c>
      <c r="Q1047720" s="13" t="s">
        <v>745</v>
      </c>
      <c r="R1047720" s="43"/>
      <c r="S1047720" s="43"/>
      <c r="T1047720" s="43"/>
      <c r="U1047720" s="43"/>
      <c r="V1047720" s="13"/>
      <c r="W1047720" s="42" t="s">
        <v>745</v>
      </c>
      <c r="X1047720" s="42" t="s">
        <v>745</v>
      </c>
    </row>
    <row r="1047721" spans="1:24" s="44" customFormat="1">
      <c r="A1047721" s="13" t="s">
        <v>594</v>
      </c>
      <c r="B1047721" s="41"/>
      <c r="C1047721" s="41"/>
      <c r="D1047721" s="41"/>
      <c r="E1047721" s="41"/>
      <c r="F1047721" s="41"/>
      <c r="G1047721" s="42" t="s">
        <v>594</v>
      </c>
      <c r="H1047721" s="42" t="s">
        <v>594</v>
      </c>
      <c r="I1047721" s="13" t="s">
        <v>595</v>
      </c>
      <c r="J1047721" s="41"/>
      <c r="K1047721" s="41"/>
      <c r="L1047721" s="41"/>
      <c r="M1047721" s="41"/>
      <c r="N1047721" s="41"/>
      <c r="O1047721" s="42" t="s">
        <v>595</v>
      </c>
      <c r="P1047721" s="42" t="s">
        <v>595</v>
      </c>
      <c r="Q1047721" s="13" t="s">
        <v>746</v>
      </c>
      <c r="R1047721" s="43"/>
      <c r="S1047721" s="43"/>
      <c r="T1047721" s="43"/>
      <c r="U1047721" s="43"/>
      <c r="V1047721" s="13"/>
      <c r="W1047721" s="42" t="s">
        <v>746</v>
      </c>
      <c r="X1047721" s="42" t="s">
        <v>746</v>
      </c>
    </row>
    <row r="1047722" spans="1:24" s="44" customFormat="1">
      <c r="A1047722" s="13" t="s">
        <v>611</v>
      </c>
      <c r="B1047722" s="41"/>
      <c r="C1047722" s="41"/>
      <c r="D1047722" s="41"/>
      <c r="E1047722" s="41"/>
      <c r="F1047722" s="41"/>
      <c r="G1047722" s="42" t="s">
        <v>611</v>
      </c>
      <c r="H1047722" s="42" t="s">
        <v>611</v>
      </c>
      <c r="I1047722" s="13" t="s">
        <v>612</v>
      </c>
      <c r="J1047722" s="41"/>
      <c r="K1047722" s="41"/>
      <c r="L1047722" s="41"/>
      <c r="M1047722" s="41"/>
      <c r="N1047722" s="41"/>
      <c r="O1047722" s="42" t="s">
        <v>612</v>
      </c>
      <c r="P1047722" s="42" t="s">
        <v>612</v>
      </c>
      <c r="Q1047722" s="13" t="s">
        <v>747</v>
      </c>
      <c r="R1047722" s="43"/>
      <c r="S1047722" s="43"/>
      <c r="T1047722" s="43"/>
      <c r="U1047722" s="43"/>
      <c r="V1047722" s="13"/>
      <c r="W1047722" s="42" t="s">
        <v>747</v>
      </c>
      <c r="X1047722" s="42" t="s">
        <v>747</v>
      </c>
    </row>
    <row r="1047723" spans="1:24" s="44" customFormat="1">
      <c r="A1047723" s="13" t="s">
        <v>611</v>
      </c>
      <c r="B1047723" s="41"/>
      <c r="C1047723" s="41"/>
      <c r="D1047723" s="41"/>
      <c r="E1047723" s="41"/>
      <c r="F1047723" s="41"/>
      <c r="G1047723" s="42" t="s">
        <v>611</v>
      </c>
      <c r="H1047723" s="42" t="s">
        <v>611</v>
      </c>
      <c r="I1047723" s="13" t="s">
        <v>612</v>
      </c>
      <c r="J1047723" s="41"/>
      <c r="K1047723" s="41"/>
      <c r="L1047723" s="41"/>
      <c r="M1047723" s="41"/>
      <c r="N1047723" s="41"/>
      <c r="O1047723" s="42" t="s">
        <v>612</v>
      </c>
      <c r="P1047723" s="42" t="s">
        <v>612</v>
      </c>
      <c r="Q1047723" s="13" t="s">
        <v>748</v>
      </c>
      <c r="R1047723" s="43"/>
      <c r="S1047723" s="43"/>
      <c r="T1047723" s="43"/>
      <c r="U1047723" s="43"/>
      <c r="V1047723" s="13"/>
      <c r="W1047723" s="42" t="s">
        <v>748</v>
      </c>
      <c r="X1047723" s="42" t="s">
        <v>748</v>
      </c>
    </row>
    <row r="1047724" spans="1:24" s="44" customFormat="1">
      <c r="A1047724" s="13" t="s">
        <v>611</v>
      </c>
      <c r="B1047724" s="41"/>
      <c r="C1047724" s="41"/>
      <c r="D1047724" s="41"/>
      <c r="E1047724" s="41"/>
      <c r="F1047724" s="41"/>
      <c r="G1047724" s="42" t="s">
        <v>611</v>
      </c>
      <c r="H1047724" s="42" t="s">
        <v>611</v>
      </c>
      <c r="I1047724" s="13" t="s">
        <v>612</v>
      </c>
      <c r="J1047724" s="41"/>
      <c r="K1047724" s="41"/>
      <c r="L1047724" s="41"/>
      <c r="M1047724" s="41"/>
      <c r="N1047724" s="41"/>
      <c r="O1047724" s="42" t="s">
        <v>612</v>
      </c>
      <c r="P1047724" s="42" t="s">
        <v>612</v>
      </c>
      <c r="Q1047724" s="13" t="s">
        <v>749</v>
      </c>
      <c r="R1047724" s="43"/>
      <c r="S1047724" s="43"/>
      <c r="T1047724" s="43"/>
      <c r="U1047724" s="43"/>
      <c r="V1047724" s="13"/>
      <c r="W1047724" s="42" t="s">
        <v>749</v>
      </c>
      <c r="X1047724" s="42" t="s">
        <v>749</v>
      </c>
    </row>
    <row r="1047725" spans="1:24" s="44" customFormat="1">
      <c r="A1047725" s="13" t="s">
        <v>611</v>
      </c>
      <c r="B1047725" s="41"/>
      <c r="C1047725" s="41"/>
      <c r="D1047725" s="41"/>
      <c r="E1047725" s="41"/>
      <c r="F1047725" s="41"/>
      <c r="G1047725" s="42" t="s">
        <v>611</v>
      </c>
      <c r="H1047725" s="42" t="s">
        <v>611</v>
      </c>
      <c r="I1047725" s="13" t="s">
        <v>612</v>
      </c>
      <c r="J1047725" s="41"/>
      <c r="K1047725" s="41"/>
      <c r="L1047725" s="41"/>
      <c r="M1047725" s="41"/>
      <c r="N1047725" s="41"/>
      <c r="O1047725" s="42" t="s">
        <v>612</v>
      </c>
      <c r="P1047725" s="42" t="s">
        <v>612</v>
      </c>
      <c r="Q1047725" s="13" t="s">
        <v>750</v>
      </c>
      <c r="R1047725" s="43"/>
      <c r="S1047725" s="43"/>
      <c r="T1047725" s="43"/>
      <c r="U1047725" s="43"/>
      <c r="V1047725" s="13"/>
      <c r="W1047725" s="42" t="s">
        <v>750</v>
      </c>
      <c r="X1047725" s="42" t="s">
        <v>750</v>
      </c>
    </row>
    <row r="1047726" spans="1:24" s="44" customFormat="1">
      <c r="A1047726" s="13" t="s">
        <v>354</v>
      </c>
      <c r="B1047726" s="41"/>
      <c r="C1047726" s="41"/>
      <c r="D1047726" s="41"/>
      <c r="E1047726" s="41"/>
      <c r="F1047726" s="41"/>
      <c r="G1047726" s="42" t="s">
        <v>354</v>
      </c>
      <c r="H1047726" s="42" t="s">
        <v>354</v>
      </c>
      <c r="I1047726" s="13" t="s">
        <v>581</v>
      </c>
      <c r="J1047726" s="41"/>
      <c r="K1047726" s="41"/>
      <c r="L1047726" s="41"/>
      <c r="M1047726" s="41"/>
      <c r="N1047726" s="41"/>
      <c r="O1047726" s="42" t="s">
        <v>581</v>
      </c>
      <c r="P1047726" s="42" t="s">
        <v>581</v>
      </c>
      <c r="Q1047726" s="13" t="s">
        <v>751</v>
      </c>
      <c r="R1047726" s="43"/>
      <c r="S1047726" s="43"/>
      <c r="T1047726" s="43"/>
      <c r="U1047726" s="43"/>
      <c r="V1047726" s="13"/>
      <c r="W1047726" s="42" t="s">
        <v>751</v>
      </c>
      <c r="X1047726" s="42" t="s">
        <v>751</v>
      </c>
    </row>
    <row r="1047727" spans="1:24" s="44" customFormat="1">
      <c r="A1047727" s="13" t="s">
        <v>354</v>
      </c>
      <c r="B1047727" s="41"/>
      <c r="C1047727" s="41"/>
      <c r="D1047727" s="41"/>
      <c r="E1047727" s="41"/>
      <c r="F1047727" s="41"/>
      <c r="G1047727" s="42" t="s">
        <v>354</v>
      </c>
      <c r="H1047727" s="42" t="s">
        <v>354</v>
      </c>
      <c r="I1047727" s="13" t="s">
        <v>581</v>
      </c>
      <c r="J1047727" s="41"/>
      <c r="K1047727" s="41"/>
      <c r="L1047727" s="41"/>
      <c r="M1047727" s="41"/>
      <c r="N1047727" s="41"/>
      <c r="O1047727" s="42" t="s">
        <v>581</v>
      </c>
      <c r="P1047727" s="42" t="s">
        <v>581</v>
      </c>
      <c r="Q1047727" s="13" t="s">
        <v>751</v>
      </c>
      <c r="R1047727" s="43"/>
      <c r="S1047727" s="43"/>
      <c r="T1047727" s="43"/>
      <c r="U1047727" s="43"/>
      <c r="V1047727" s="13"/>
      <c r="W1047727" s="42" t="s">
        <v>751</v>
      </c>
      <c r="X1047727" s="42" t="s">
        <v>751</v>
      </c>
    </row>
    <row r="1047728" spans="1:24" s="44" customFormat="1">
      <c r="A1047728" s="13" t="s">
        <v>354</v>
      </c>
      <c r="B1047728" s="41"/>
      <c r="C1047728" s="41"/>
      <c r="D1047728" s="41"/>
      <c r="E1047728" s="41"/>
      <c r="F1047728" s="41"/>
      <c r="G1047728" s="42" t="s">
        <v>354</v>
      </c>
      <c r="H1047728" s="42" t="s">
        <v>354</v>
      </c>
      <c r="I1047728" s="13" t="s">
        <v>581</v>
      </c>
      <c r="J1047728" s="41"/>
      <c r="K1047728" s="41"/>
      <c r="L1047728" s="41"/>
      <c r="M1047728" s="41"/>
      <c r="N1047728" s="41"/>
      <c r="O1047728" s="42" t="s">
        <v>581</v>
      </c>
      <c r="P1047728" s="42" t="s">
        <v>581</v>
      </c>
      <c r="Q1047728" s="13" t="s">
        <v>751</v>
      </c>
      <c r="R1047728" s="43"/>
      <c r="S1047728" s="43"/>
      <c r="T1047728" s="43"/>
      <c r="U1047728" s="43"/>
      <c r="V1047728" s="13"/>
      <c r="W1047728" s="42" t="s">
        <v>751</v>
      </c>
      <c r="X1047728" s="42" t="s">
        <v>751</v>
      </c>
    </row>
    <row r="1047729" spans="1:24" s="44" customFormat="1">
      <c r="A1047729" s="13" t="s">
        <v>354</v>
      </c>
      <c r="B1047729" s="41"/>
      <c r="C1047729" s="41"/>
      <c r="D1047729" s="41"/>
      <c r="E1047729" s="41"/>
      <c r="F1047729" s="41"/>
      <c r="G1047729" s="42" t="s">
        <v>354</v>
      </c>
      <c r="H1047729" s="42" t="s">
        <v>354</v>
      </c>
      <c r="I1047729" s="13" t="s">
        <v>581</v>
      </c>
      <c r="J1047729" s="41"/>
      <c r="K1047729" s="41"/>
      <c r="L1047729" s="41"/>
      <c r="M1047729" s="41"/>
      <c r="N1047729" s="41"/>
      <c r="O1047729" s="42" t="s">
        <v>581</v>
      </c>
      <c r="P1047729" s="42" t="s">
        <v>581</v>
      </c>
      <c r="Q1047729" s="13" t="s">
        <v>751</v>
      </c>
      <c r="R1047729" s="43"/>
      <c r="S1047729" s="43"/>
      <c r="T1047729" s="43"/>
      <c r="U1047729" s="43"/>
      <c r="V1047729" s="13"/>
      <c r="W1047729" s="42" t="s">
        <v>751</v>
      </c>
      <c r="X1047729" s="42" t="s">
        <v>751</v>
      </c>
    </row>
    <row r="1047730" spans="1:24" s="44" customFormat="1">
      <c r="A1047730" s="13" t="s">
        <v>354</v>
      </c>
      <c r="B1047730" s="41"/>
      <c r="C1047730" s="41"/>
      <c r="D1047730" s="41"/>
      <c r="E1047730" s="41"/>
      <c r="F1047730" s="41"/>
      <c r="G1047730" s="42" t="s">
        <v>354</v>
      </c>
      <c r="H1047730" s="42" t="s">
        <v>354</v>
      </c>
      <c r="I1047730" s="13" t="s">
        <v>581</v>
      </c>
      <c r="J1047730" s="41"/>
      <c r="K1047730" s="41"/>
      <c r="L1047730" s="41"/>
      <c r="M1047730" s="41"/>
      <c r="N1047730" s="41"/>
      <c r="O1047730" s="42" t="s">
        <v>581</v>
      </c>
      <c r="P1047730" s="42" t="s">
        <v>581</v>
      </c>
      <c r="Q1047730" s="13" t="s">
        <v>752</v>
      </c>
      <c r="R1047730" s="43"/>
      <c r="S1047730" s="43"/>
      <c r="T1047730" s="43"/>
      <c r="U1047730" s="43"/>
      <c r="V1047730" s="13"/>
      <c r="W1047730" s="42" t="s">
        <v>752</v>
      </c>
      <c r="X1047730" s="42" t="s">
        <v>752</v>
      </c>
    </row>
    <row r="1047731" spans="1:24" s="44" customFormat="1">
      <c r="A1047731" s="13" t="s">
        <v>354</v>
      </c>
      <c r="B1047731" s="41"/>
      <c r="C1047731" s="41"/>
      <c r="D1047731" s="41"/>
      <c r="E1047731" s="41"/>
      <c r="F1047731" s="41"/>
      <c r="G1047731" s="42" t="s">
        <v>354</v>
      </c>
      <c r="H1047731" s="42" t="s">
        <v>354</v>
      </c>
      <c r="I1047731" s="13" t="s">
        <v>581</v>
      </c>
      <c r="J1047731" s="41"/>
      <c r="K1047731" s="41"/>
      <c r="L1047731" s="41"/>
      <c r="M1047731" s="41"/>
      <c r="N1047731" s="41"/>
      <c r="O1047731" s="42" t="s">
        <v>581</v>
      </c>
      <c r="P1047731" s="42" t="s">
        <v>581</v>
      </c>
      <c r="Q1047731" s="13" t="s">
        <v>752</v>
      </c>
      <c r="R1047731" s="43"/>
      <c r="S1047731" s="43"/>
      <c r="T1047731" s="43"/>
      <c r="U1047731" s="43"/>
      <c r="V1047731" s="13"/>
      <c r="W1047731" s="42" t="s">
        <v>752</v>
      </c>
      <c r="X1047731" s="42" t="s">
        <v>752</v>
      </c>
    </row>
    <row r="1047732" spans="1:24" s="44" customFormat="1">
      <c r="A1047732" s="13" t="s">
        <v>437</v>
      </c>
      <c r="B1047732" s="41"/>
      <c r="C1047732" s="41"/>
      <c r="D1047732" s="41"/>
      <c r="E1047732" s="41"/>
      <c r="F1047732" s="41"/>
      <c r="G1047732" s="42" t="s">
        <v>437</v>
      </c>
      <c r="H1047732" s="42" t="s">
        <v>437</v>
      </c>
      <c r="I1047732" s="13" t="s">
        <v>599</v>
      </c>
      <c r="J1047732" s="41"/>
      <c r="K1047732" s="41"/>
      <c r="L1047732" s="41"/>
      <c r="M1047732" s="41"/>
      <c r="N1047732" s="41"/>
      <c r="O1047732" s="42" t="s">
        <v>599</v>
      </c>
      <c r="P1047732" s="42" t="s">
        <v>599</v>
      </c>
      <c r="Q1047732" s="13" t="s">
        <v>753</v>
      </c>
      <c r="R1047732" s="43"/>
      <c r="S1047732" s="43"/>
      <c r="T1047732" s="43"/>
      <c r="U1047732" s="43"/>
      <c r="V1047732" s="13"/>
      <c r="W1047732" s="42" t="s">
        <v>753</v>
      </c>
      <c r="X1047732" s="42" t="s">
        <v>753</v>
      </c>
    </row>
    <row r="1047733" spans="1:24" s="44" customFormat="1">
      <c r="A1047733" s="13" t="s">
        <v>437</v>
      </c>
      <c r="B1047733" s="41"/>
      <c r="C1047733" s="41"/>
      <c r="D1047733" s="41"/>
      <c r="E1047733" s="41"/>
      <c r="F1047733" s="41"/>
      <c r="G1047733" s="42" t="s">
        <v>437</v>
      </c>
      <c r="H1047733" s="42" t="s">
        <v>437</v>
      </c>
      <c r="I1047733" s="13" t="s">
        <v>599</v>
      </c>
      <c r="J1047733" s="41"/>
      <c r="K1047733" s="41"/>
      <c r="L1047733" s="41"/>
      <c r="M1047733" s="41"/>
      <c r="N1047733" s="41"/>
      <c r="O1047733" s="42" t="s">
        <v>599</v>
      </c>
      <c r="P1047733" s="42" t="s">
        <v>599</v>
      </c>
      <c r="Q1047733" s="13" t="s">
        <v>753</v>
      </c>
      <c r="R1047733" s="43"/>
      <c r="S1047733" s="43"/>
      <c r="T1047733" s="43"/>
      <c r="U1047733" s="43"/>
      <c r="V1047733" s="13"/>
      <c r="W1047733" s="42" t="s">
        <v>753</v>
      </c>
      <c r="X1047733" s="42" t="s">
        <v>753</v>
      </c>
    </row>
    <row r="1047734" spans="1:24" s="44" customFormat="1">
      <c r="A1047734" s="13" t="s">
        <v>437</v>
      </c>
      <c r="B1047734" s="41"/>
      <c r="C1047734" s="41"/>
      <c r="D1047734" s="41"/>
      <c r="E1047734" s="41"/>
      <c r="F1047734" s="41"/>
      <c r="G1047734" s="42" t="s">
        <v>437</v>
      </c>
      <c r="H1047734" s="42" t="s">
        <v>437</v>
      </c>
      <c r="I1047734" s="13" t="s">
        <v>599</v>
      </c>
      <c r="J1047734" s="41"/>
      <c r="K1047734" s="41"/>
      <c r="L1047734" s="41"/>
      <c r="M1047734" s="41"/>
      <c r="N1047734" s="41"/>
      <c r="O1047734" s="42" t="s">
        <v>599</v>
      </c>
      <c r="P1047734" s="42" t="s">
        <v>599</v>
      </c>
      <c r="Q1047734" s="13" t="s">
        <v>753</v>
      </c>
      <c r="R1047734" s="43"/>
      <c r="S1047734" s="43"/>
      <c r="T1047734" s="43"/>
      <c r="U1047734" s="43"/>
      <c r="V1047734" s="13"/>
      <c r="W1047734" s="42" t="s">
        <v>753</v>
      </c>
      <c r="X1047734" s="42" t="s">
        <v>753</v>
      </c>
    </row>
    <row r="1047735" spans="1:24" s="44" customFormat="1">
      <c r="A1047735" s="13" t="s">
        <v>274</v>
      </c>
      <c r="B1047735" s="41"/>
      <c r="C1047735" s="41"/>
      <c r="D1047735" s="41"/>
      <c r="E1047735" s="41"/>
      <c r="F1047735" s="41"/>
      <c r="G1047735" s="42" t="s">
        <v>274</v>
      </c>
      <c r="H1047735" s="42" t="s">
        <v>274</v>
      </c>
      <c r="I1047735" s="13" t="s">
        <v>572</v>
      </c>
      <c r="J1047735" s="41"/>
      <c r="K1047735" s="41"/>
      <c r="L1047735" s="41"/>
      <c r="M1047735" s="41"/>
      <c r="N1047735" s="41"/>
      <c r="O1047735" s="42" t="s">
        <v>572</v>
      </c>
      <c r="P1047735" s="42" t="s">
        <v>572</v>
      </c>
      <c r="Q1047735" s="13" t="s">
        <v>754</v>
      </c>
      <c r="R1047735" s="43"/>
      <c r="S1047735" s="43"/>
      <c r="T1047735" s="43"/>
      <c r="U1047735" s="43"/>
      <c r="V1047735" s="13"/>
      <c r="W1047735" s="42" t="s">
        <v>754</v>
      </c>
      <c r="X1047735" s="42" t="s">
        <v>754</v>
      </c>
    </row>
    <row r="1047736" spans="1:24" s="44" customFormat="1">
      <c r="A1047736" s="13" t="s">
        <v>274</v>
      </c>
      <c r="B1047736" s="41"/>
      <c r="C1047736" s="41"/>
      <c r="D1047736" s="41"/>
      <c r="E1047736" s="41"/>
      <c r="F1047736" s="41"/>
      <c r="G1047736" s="42" t="s">
        <v>274</v>
      </c>
      <c r="H1047736" s="42" t="s">
        <v>274</v>
      </c>
      <c r="I1047736" s="13" t="s">
        <v>572</v>
      </c>
      <c r="J1047736" s="41"/>
      <c r="K1047736" s="41"/>
      <c r="L1047736" s="41"/>
      <c r="M1047736" s="41"/>
      <c r="N1047736" s="41"/>
      <c r="O1047736" s="42" t="s">
        <v>572</v>
      </c>
      <c r="P1047736" s="42" t="s">
        <v>572</v>
      </c>
      <c r="Q1047736" s="13" t="s">
        <v>754</v>
      </c>
      <c r="R1047736" s="43"/>
      <c r="S1047736" s="43"/>
      <c r="T1047736" s="43"/>
      <c r="U1047736" s="43"/>
      <c r="V1047736" s="13"/>
      <c r="W1047736" s="42" t="s">
        <v>754</v>
      </c>
      <c r="X1047736" s="42" t="s">
        <v>754</v>
      </c>
    </row>
    <row r="1047737" spans="1:24" s="44" customFormat="1">
      <c r="A1047737" s="13" t="s">
        <v>274</v>
      </c>
      <c r="B1047737" s="41"/>
      <c r="C1047737" s="41"/>
      <c r="D1047737" s="41"/>
      <c r="E1047737" s="41"/>
      <c r="F1047737" s="41"/>
      <c r="G1047737" s="42" t="s">
        <v>274</v>
      </c>
      <c r="H1047737" s="42" t="s">
        <v>274</v>
      </c>
      <c r="I1047737" s="13" t="s">
        <v>572</v>
      </c>
      <c r="J1047737" s="41"/>
      <c r="K1047737" s="41"/>
      <c r="L1047737" s="41"/>
      <c r="M1047737" s="41"/>
      <c r="N1047737" s="41"/>
      <c r="O1047737" s="42" t="s">
        <v>572</v>
      </c>
      <c r="P1047737" s="42" t="s">
        <v>572</v>
      </c>
      <c r="Q1047737" s="13" t="s">
        <v>755</v>
      </c>
      <c r="R1047737" s="43"/>
      <c r="S1047737" s="43"/>
      <c r="T1047737" s="43"/>
      <c r="U1047737" s="43"/>
      <c r="V1047737" s="13"/>
      <c r="W1047737" s="42" t="s">
        <v>755</v>
      </c>
      <c r="X1047737" s="42" t="s">
        <v>755</v>
      </c>
    </row>
    <row r="1047738" spans="1:24" s="44" customFormat="1">
      <c r="A1047738" s="13" t="s">
        <v>274</v>
      </c>
      <c r="B1047738" s="41"/>
      <c r="C1047738" s="41"/>
      <c r="D1047738" s="41"/>
      <c r="E1047738" s="41"/>
      <c r="F1047738" s="41"/>
      <c r="G1047738" s="42" t="s">
        <v>274</v>
      </c>
      <c r="H1047738" s="42" t="s">
        <v>274</v>
      </c>
      <c r="I1047738" s="13" t="s">
        <v>572</v>
      </c>
      <c r="J1047738" s="41"/>
      <c r="K1047738" s="41"/>
      <c r="L1047738" s="41"/>
      <c r="M1047738" s="41"/>
      <c r="N1047738" s="41"/>
      <c r="O1047738" s="42" t="s">
        <v>572</v>
      </c>
      <c r="P1047738" s="42" t="s">
        <v>572</v>
      </c>
      <c r="Q1047738" s="13" t="s">
        <v>755</v>
      </c>
      <c r="R1047738" s="43"/>
      <c r="S1047738" s="43"/>
      <c r="T1047738" s="43"/>
      <c r="U1047738" s="43"/>
      <c r="V1047738" s="13"/>
      <c r="W1047738" s="42" t="s">
        <v>755</v>
      </c>
      <c r="X1047738" s="42" t="s">
        <v>755</v>
      </c>
    </row>
    <row r="1047739" spans="1:24" s="44" customFormat="1">
      <c r="A1047739" s="13" t="s">
        <v>274</v>
      </c>
      <c r="B1047739" s="41"/>
      <c r="C1047739" s="41"/>
      <c r="D1047739" s="41"/>
      <c r="E1047739" s="41"/>
      <c r="F1047739" s="41"/>
      <c r="G1047739" s="42" t="s">
        <v>274</v>
      </c>
      <c r="H1047739" s="42" t="s">
        <v>274</v>
      </c>
      <c r="I1047739" s="13" t="s">
        <v>572</v>
      </c>
      <c r="J1047739" s="41"/>
      <c r="K1047739" s="41"/>
      <c r="L1047739" s="41"/>
      <c r="M1047739" s="41"/>
      <c r="N1047739" s="41"/>
      <c r="O1047739" s="42" t="s">
        <v>572</v>
      </c>
      <c r="P1047739" s="42" t="s">
        <v>572</v>
      </c>
      <c r="Q1047739" s="13" t="s">
        <v>756</v>
      </c>
      <c r="R1047739" s="43"/>
      <c r="S1047739" s="43"/>
      <c r="T1047739" s="43"/>
      <c r="U1047739" s="43"/>
      <c r="V1047739" s="13"/>
      <c r="W1047739" s="42" t="s">
        <v>756</v>
      </c>
      <c r="X1047739" s="42" t="s">
        <v>756</v>
      </c>
    </row>
    <row r="1047740" spans="1:24" s="44" customFormat="1">
      <c r="A1047740" s="13" t="s">
        <v>274</v>
      </c>
      <c r="B1047740" s="41"/>
      <c r="C1047740" s="41"/>
      <c r="D1047740" s="41"/>
      <c r="E1047740" s="41"/>
      <c r="F1047740" s="41"/>
      <c r="G1047740" s="42" t="s">
        <v>274</v>
      </c>
      <c r="H1047740" s="42" t="s">
        <v>274</v>
      </c>
      <c r="I1047740" s="13" t="s">
        <v>572</v>
      </c>
      <c r="J1047740" s="41"/>
      <c r="K1047740" s="41"/>
      <c r="L1047740" s="41"/>
      <c r="M1047740" s="41"/>
      <c r="N1047740" s="41"/>
      <c r="O1047740" s="42" t="s">
        <v>572</v>
      </c>
      <c r="P1047740" s="42" t="s">
        <v>572</v>
      </c>
      <c r="Q1047740" s="13" t="s">
        <v>757</v>
      </c>
      <c r="R1047740" s="43"/>
      <c r="S1047740" s="43"/>
      <c r="T1047740" s="43"/>
      <c r="U1047740" s="43"/>
      <c r="V1047740" s="13"/>
      <c r="W1047740" s="42" t="s">
        <v>757</v>
      </c>
      <c r="X1047740" s="42" t="s">
        <v>757</v>
      </c>
    </row>
    <row r="1047741" spans="1:24" s="44" customFormat="1">
      <c r="A1047741" s="13" t="s">
        <v>274</v>
      </c>
      <c r="B1047741" s="41"/>
      <c r="C1047741" s="41"/>
      <c r="D1047741" s="41"/>
      <c r="E1047741" s="41"/>
      <c r="F1047741" s="41"/>
      <c r="G1047741" s="42" t="s">
        <v>274</v>
      </c>
      <c r="H1047741" s="42" t="s">
        <v>274</v>
      </c>
      <c r="I1047741" s="13" t="s">
        <v>572</v>
      </c>
      <c r="J1047741" s="41"/>
      <c r="K1047741" s="41"/>
      <c r="L1047741" s="41"/>
      <c r="M1047741" s="41"/>
      <c r="N1047741" s="41"/>
      <c r="O1047741" s="42" t="s">
        <v>572</v>
      </c>
      <c r="P1047741" s="42" t="s">
        <v>572</v>
      </c>
      <c r="Q1047741" s="13" t="s">
        <v>757</v>
      </c>
      <c r="R1047741" s="43"/>
      <c r="S1047741" s="43"/>
      <c r="T1047741" s="43"/>
      <c r="U1047741" s="43"/>
      <c r="V1047741" s="13"/>
      <c r="W1047741" s="42" t="s">
        <v>757</v>
      </c>
      <c r="X1047741" s="42" t="s">
        <v>757</v>
      </c>
    </row>
    <row r="1047742" spans="1:24" s="44" customFormat="1">
      <c r="A1047742" s="13" t="s">
        <v>274</v>
      </c>
      <c r="B1047742" s="41"/>
      <c r="C1047742" s="41"/>
      <c r="D1047742" s="41"/>
      <c r="E1047742" s="41"/>
      <c r="F1047742" s="41"/>
      <c r="G1047742" s="42" t="s">
        <v>274</v>
      </c>
      <c r="H1047742" s="42" t="s">
        <v>274</v>
      </c>
      <c r="I1047742" s="13" t="s">
        <v>572</v>
      </c>
      <c r="J1047742" s="41"/>
      <c r="K1047742" s="41"/>
      <c r="L1047742" s="41"/>
      <c r="M1047742" s="41"/>
      <c r="N1047742" s="41"/>
      <c r="O1047742" s="42" t="s">
        <v>572</v>
      </c>
      <c r="P1047742" s="42" t="s">
        <v>572</v>
      </c>
      <c r="Q1047742" s="13" t="s">
        <v>758</v>
      </c>
      <c r="R1047742" s="43"/>
      <c r="S1047742" s="43"/>
      <c r="T1047742" s="43"/>
      <c r="U1047742" s="43"/>
      <c r="V1047742" s="13"/>
      <c r="W1047742" s="42" t="s">
        <v>758</v>
      </c>
      <c r="X1047742" s="42" t="s">
        <v>758</v>
      </c>
    </row>
    <row r="1047743" spans="1:24" s="44" customFormat="1">
      <c r="A1047743" s="13" t="s">
        <v>274</v>
      </c>
      <c r="B1047743" s="41"/>
      <c r="C1047743" s="41"/>
      <c r="D1047743" s="41"/>
      <c r="E1047743" s="41"/>
      <c r="F1047743" s="41"/>
      <c r="G1047743" s="42" t="s">
        <v>274</v>
      </c>
      <c r="H1047743" s="42" t="s">
        <v>274</v>
      </c>
      <c r="I1047743" s="13" t="s">
        <v>572</v>
      </c>
      <c r="J1047743" s="41"/>
      <c r="K1047743" s="41"/>
      <c r="L1047743" s="41"/>
      <c r="M1047743" s="41"/>
      <c r="N1047743" s="41"/>
      <c r="O1047743" s="42" t="s">
        <v>572</v>
      </c>
      <c r="P1047743" s="42" t="s">
        <v>572</v>
      </c>
      <c r="Q1047743" s="13" t="s">
        <v>758</v>
      </c>
      <c r="R1047743" s="43"/>
      <c r="S1047743" s="43"/>
      <c r="T1047743" s="43"/>
      <c r="U1047743" s="43"/>
      <c r="V1047743" s="13"/>
      <c r="W1047743" s="42" t="s">
        <v>758</v>
      </c>
      <c r="X1047743" s="42" t="s">
        <v>758</v>
      </c>
    </row>
    <row r="1047744" spans="1:24" s="44" customFormat="1">
      <c r="A1047744" s="13" t="s">
        <v>567</v>
      </c>
      <c r="B1047744" s="41"/>
      <c r="C1047744" s="41"/>
      <c r="D1047744" s="41"/>
      <c r="E1047744" s="41"/>
      <c r="F1047744" s="41"/>
      <c r="G1047744" s="42" t="s">
        <v>567</v>
      </c>
      <c r="H1047744" s="42" t="s">
        <v>567</v>
      </c>
      <c r="I1047744" s="13" t="s">
        <v>568</v>
      </c>
      <c r="J1047744" s="41"/>
      <c r="K1047744" s="41"/>
      <c r="L1047744" s="41"/>
      <c r="M1047744" s="41"/>
      <c r="N1047744" s="41"/>
      <c r="O1047744" s="42" t="s">
        <v>568</v>
      </c>
      <c r="P1047744" s="42" t="s">
        <v>568</v>
      </c>
      <c r="Q1047744" s="13" t="s">
        <v>759</v>
      </c>
      <c r="R1047744" s="43"/>
      <c r="S1047744" s="43"/>
      <c r="T1047744" s="43"/>
      <c r="U1047744" s="43"/>
      <c r="V1047744" s="13"/>
      <c r="W1047744" s="42" t="s">
        <v>759</v>
      </c>
      <c r="X1047744" s="42" t="s">
        <v>759</v>
      </c>
    </row>
    <row r="1047745" spans="1:24" s="44" customFormat="1">
      <c r="A1047745" s="13" t="s">
        <v>99</v>
      </c>
      <c r="B1047745" s="41"/>
      <c r="C1047745" s="41"/>
      <c r="D1047745" s="41"/>
      <c r="E1047745" s="41"/>
      <c r="F1047745" s="41"/>
      <c r="G1047745" s="42" t="s">
        <v>99</v>
      </c>
      <c r="H1047745" s="42" t="s">
        <v>99</v>
      </c>
      <c r="I1047745" s="13" t="s">
        <v>570</v>
      </c>
      <c r="J1047745" s="41"/>
      <c r="K1047745" s="41"/>
      <c r="L1047745" s="41"/>
      <c r="M1047745" s="41"/>
      <c r="N1047745" s="41"/>
      <c r="O1047745" s="42" t="s">
        <v>570</v>
      </c>
      <c r="P1047745" s="42" t="s">
        <v>570</v>
      </c>
      <c r="Q1047745" s="13" t="s">
        <v>760</v>
      </c>
      <c r="R1047745" s="43"/>
      <c r="S1047745" s="43"/>
      <c r="T1047745" s="43"/>
      <c r="U1047745" s="43"/>
      <c r="V1047745" s="13"/>
      <c r="W1047745" s="42" t="s">
        <v>760</v>
      </c>
      <c r="X1047745" s="42" t="s">
        <v>760</v>
      </c>
    </row>
    <row r="1047746" spans="1:24" s="44" customFormat="1">
      <c r="A1047746" s="13" t="s">
        <v>354</v>
      </c>
      <c r="B1047746" s="41"/>
      <c r="C1047746" s="41"/>
      <c r="D1047746" s="41"/>
      <c r="E1047746" s="41"/>
      <c r="F1047746" s="41"/>
      <c r="G1047746" s="42" t="s">
        <v>354</v>
      </c>
      <c r="H1047746" s="42" t="s">
        <v>354</v>
      </c>
      <c r="I1047746" s="13" t="s">
        <v>581</v>
      </c>
      <c r="J1047746" s="41"/>
      <c r="K1047746" s="41"/>
      <c r="L1047746" s="41"/>
      <c r="M1047746" s="41"/>
      <c r="N1047746" s="41"/>
      <c r="O1047746" s="42" t="s">
        <v>581</v>
      </c>
      <c r="P1047746" s="42" t="s">
        <v>581</v>
      </c>
      <c r="Q1047746" s="13" t="s">
        <v>761</v>
      </c>
      <c r="R1047746" s="43"/>
      <c r="S1047746" s="43"/>
      <c r="T1047746" s="43"/>
      <c r="U1047746" s="43"/>
      <c r="V1047746" s="13"/>
      <c r="W1047746" s="42" t="s">
        <v>761</v>
      </c>
      <c r="X1047746" s="42" t="s">
        <v>761</v>
      </c>
    </row>
    <row r="1047747" spans="1:24" s="44" customFormat="1">
      <c r="A1047747" s="13" t="s">
        <v>611</v>
      </c>
      <c r="B1047747" s="41"/>
      <c r="C1047747" s="41"/>
      <c r="D1047747" s="41"/>
      <c r="E1047747" s="41"/>
      <c r="F1047747" s="41"/>
      <c r="G1047747" s="42" t="s">
        <v>611</v>
      </c>
      <c r="H1047747" s="42" t="s">
        <v>611</v>
      </c>
      <c r="I1047747" s="13" t="s">
        <v>612</v>
      </c>
      <c r="J1047747" s="41"/>
      <c r="K1047747" s="41"/>
      <c r="L1047747" s="41"/>
      <c r="M1047747" s="41"/>
      <c r="N1047747" s="41"/>
      <c r="O1047747" s="42" t="s">
        <v>612</v>
      </c>
      <c r="P1047747" s="42" t="s">
        <v>612</v>
      </c>
      <c r="Q1047747" s="13" t="s">
        <v>762</v>
      </c>
      <c r="R1047747" s="43"/>
      <c r="S1047747" s="43"/>
      <c r="T1047747" s="43"/>
      <c r="U1047747" s="43"/>
      <c r="V1047747" s="13"/>
      <c r="W1047747" s="42" t="s">
        <v>762</v>
      </c>
      <c r="X1047747" s="42" t="s">
        <v>762</v>
      </c>
    </row>
    <row r="1047748" spans="1:24" s="44" customFormat="1">
      <c r="A1047748" s="13" t="s">
        <v>611</v>
      </c>
      <c r="B1047748" s="41"/>
      <c r="C1047748" s="41"/>
      <c r="D1047748" s="41"/>
      <c r="E1047748" s="41"/>
      <c r="F1047748" s="41"/>
      <c r="G1047748" s="42" t="s">
        <v>611</v>
      </c>
      <c r="H1047748" s="42" t="s">
        <v>611</v>
      </c>
      <c r="I1047748" s="13" t="s">
        <v>612</v>
      </c>
      <c r="J1047748" s="41"/>
      <c r="K1047748" s="41"/>
      <c r="L1047748" s="41"/>
      <c r="M1047748" s="41"/>
      <c r="N1047748" s="41"/>
      <c r="O1047748" s="42" t="s">
        <v>612</v>
      </c>
      <c r="P1047748" s="42" t="s">
        <v>612</v>
      </c>
      <c r="Q1047748" s="13" t="s">
        <v>762</v>
      </c>
      <c r="R1047748" s="43"/>
      <c r="S1047748" s="43"/>
      <c r="T1047748" s="43"/>
      <c r="U1047748" s="43"/>
      <c r="V1047748" s="13"/>
      <c r="W1047748" s="42" t="s">
        <v>762</v>
      </c>
      <c r="X1047748" s="42" t="s">
        <v>762</v>
      </c>
    </row>
    <row r="1047749" spans="1:24" s="44" customFormat="1">
      <c r="A1047749" s="13" t="s">
        <v>611</v>
      </c>
      <c r="B1047749" s="41"/>
      <c r="C1047749" s="41"/>
      <c r="D1047749" s="41"/>
      <c r="E1047749" s="41"/>
      <c r="F1047749" s="41"/>
      <c r="G1047749" s="42" t="s">
        <v>611</v>
      </c>
      <c r="H1047749" s="42" t="s">
        <v>611</v>
      </c>
      <c r="I1047749" s="13" t="s">
        <v>612</v>
      </c>
      <c r="J1047749" s="41"/>
      <c r="K1047749" s="41"/>
      <c r="L1047749" s="41"/>
      <c r="M1047749" s="41"/>
      <c r="N1047749" s="41"/>
      <c r="O1047749" s="42" t="s">
        <v>612</v>
      </c>
      <c r="P1047749" s="42" t="s">
        <v>612</v>
      </c>
      <c r="Q1047749" s="13" t="s">
        <v>763</v>
      </c>
      <c r="R1047749" s="43"/>
      <c r="S1047749" s="43"/>
      <c r="T1047749" s="43"/>
      <c r="U1047749" s="43"/>
      <c r="V1047749" s="13"/>
      <c r="W1047749" s="42" t="s">
        <v>763</v>
      </c>
      <c r="X1047749" s="42" t="s">
        <v>763</v>
      </c>
    </row>
    <row r="1047750" spans="1:24" s="44" customFormat="1">
      <c r="A1047750" s="13" t="s">
        <v>611</v>
      </c>
      <c r="B1047750" s="41"/>
      <c r="C1047750" s="41"/>
      <c r="D1047750" s="41"/>
      <c r="E1047750" s="41"/>
      <c r="F1047750" s="41"/>
      <c r="G1047750" s="42" t="s">
        <v>611</v>
      </c>
      <c r="H1047750" s="42" t="s">
        <v>611</v>
      </c>
      <c r="I1047750" s="13" t="s">
        <v>612</v>
      </c>
      <c r="J1047750" s="41"/>
      <c r="K1047750" s="41"/>
      <c r="L1047750" s="41"/>
      <c r="M1047750" s="41"/>
      <c r="N1047750" s="41"/>
      <c r="O1047750" s="42" t="s">
        <v>612</v>
      </c>
      <c r="P1047750" s="42" t="s">
        <v>612</v>
      </c>
      <c r="Q1047750" s="13" t="s">
        <v>763</v>
      </c>
      <c r="R1047750" s="43"/>
      <c r="S1047750" s="43"/>
      <c r="T1047750" s="43"/>
      <c r="U1047750" s="43"/>
      <c r="V1047750" s="13"/>
      <c r="W1047750" s="42" t="s">
        <v>763</v>
      </c>
      <c r="X1047750" s="42" t="s">
        <v>763</v>
      </c>
    </row>
    <row r="1047751" spans="1:24" s="44" customFormat="1">
      <c r="A1047751" s="13" t="s">
        <v>611</v>
      </c>
      <c r="B1047751" s="41"/>
      <c r="C1047751" s="41"/>
      <c r="D1047751" s="41"/>
      <c r="E1047751" s="41"/>
      <c r="F1047751" s="41"/>
      <c r="G1047751" s="42" t="s">
        <v>611</v>
      </c>
      <c r="H1047751" s="42" t="s">
        <v>611</v>
      </c>
      <c r="I1047751" s="13" t="s">
        <v>612</v>
      </c>
      <c r="J1047751" s="41"/>
      <c r="K1047751" s="41"/>
      <c r="L1047751" s="41"/>
      <c r="M1047751" s="41"/>
      <c r="N1047751" s="41"/>
      <c r="O1047751" s="42" t="s">
        <v>612</v>
      </c>
      <c r="P1047751" s="42" t="s">
        <v>612</v>
      </c>
      <c r="Q1047751" s="13" t="s">
        <v>764</v>
      </c>
      <c r="R1047751" s="43"/>
      <c r="S1047751" s="43"/>
      <c r="T1047751" s="43"/>
      <c r="U1047751" s="43"/>
      <c r="V1047751" s="13"/>
      <c r="W1047751" s="42" t="s">
        <v>764</v>
      </c>
      <c r="X1047751" s="42" t="s">
        <v>764</v>
      </c>
    </row>
    <row r="1047752" spans="1:24" s="44" customFormat="1">
      <c r="A1047752" s="13" t="s">
        <v>611</v>
      </c>
      <c r="B1047752" s="41"/>
      <c r="C1047752" s="41"/>
      <c r="D1047752" s="41"/>
      <c r="E1047752" s="41"/>
      <c r="F1047752" s="41"/>
      <c r="G1047752" s="42" t="s">
        <v>611</v>
      </c>
      <c r="H1047752" s="42" t="s">
        <v>611</v>
      </c>
      <c r="I1047752" s="13" t="s">
        <v>612</v>
      </c>
      <c r="J1047752" s="41"/>
      <c r="K1047752" s="41"/>
      <c r="L1047752" s="41"/>
      <c r="M1047752" s="41"/>
      <c r="N1047752" s="41"/>
      <c r="O1047752" s="42" t="s">
        <v>612</v>
      </c>
      <c r="P1047752" s="42" t="s">
        <v>612</v>
      </c>
      <c r="Q1047752" s="13" t="s">
        <v>765</v>
      </c>
      <c r="R1047752" s="43"/>
      <c r="S1047752" s="43"/>
      <c r="T1047752" s="43"/>
      <c r="U1047752" s="43"/>
      <c r="V1047752" s="13"/>
      <c r="W1047752" s="42" t="s">
        <v>765</v>
      </c>
      <c r="X1047752" s="42" t="s">
        <v>765</v>
      </c>
    </row>
    <row r="1047753" spans="1:24" s="44" customFormat="1">
      <c r="A1047753" s="13" t="s">
        <v>611</v>
      </c>
      <c r="B1047753" s="41"/>
      <c r="C1047753" s="41"/>
      <c r="D1047753" s="41"/>
      <c r="E1047753" s="41"/>
      <c r="F1047753" s="41"/>
      <c r="G1047753" s="42" t="s">
        <v>611</v>
      </c>
      <c r="H1047753" s="42" t="s">
        <v>611</v>
      </c>
      <c r="I1047753" s="13" t="s">
        <v>612</v>
      </c>
      <c r="J1047753" s="41"/>
      <c r="K1047753" s="41"/>
      <c r="L1047753" s="41"/>
      <c r="M1047753" s="41"/>
      <c r="N1047753" s="41"/>
      <c r="O1047753" s="42" t="s">
        <v>612</v>
      </c>
      <c r="P1047753" s="42" t="s">
        <v>612</v>
      </c>
      <c r="Q1047753" s="13" t="s">
        <v>766</v>
      </c>
      <c r="R1047753" s="43"/>
      <c r="S1047753" s="43"/>
      <c r="T1047753" s="43"/>
      <c r="U1047753" s="43"/>
      <c r="V1047753" s="13"/>
      <c r="W1047753" s="42" t="s">
        <v>766</v>
      </c>
      <c r="X1047753" s="42" t="s">
        <v>766</v>
      </c>
    </row>
    <row r="1047754" spans="1:24" s="44" customFormat="1">
      <c r="A1047754" s="13" t="s">
        <v>611</v>
      </c>
      <c r="B1047754" s="41"/>
      <c r="C1047754" s="41"/>
      <c r="D1047754" s="41"/>
      <c r="E1047754" s="41"/>
      <c r="F1047754" s="41"/>
      <c r="G1047754" s="42" t="s">
        <v>611</v>
      </c>
      <c r="H1047754" s="42" t="s">
        <v>611</v>
      </c>
      <c r="I1047754" s="13" t="s">
        <v>612</v>
      </c>
      <c r="J1047754" s="41"/>
      <c r="K1047754" s="41"/>
      <c r="L1047754" s="41"/>
      <c r="M1047754" s="41"/>
      <c r="N1047754" s="41"/>
      <c r="O1047754" s="42" t="s">
        <v>612</v>
      </c>
      <c r="P1047754" s="42" t="s">
        <v>612</v>
      </c>
      <c r="Q1047754" s="13" t="s">
        <v>767</v>
      </c>
      <c r="R1047754" s="43"/>
      <c r="S1047754" s="43"/>
      <c r="T1047754" s="43"/>
      <c r="U1047754" s="43"/>
      <c r="V1047754" s="13"/>
      <c r="W1047754" s="42" t="s">
        <v>767</v>
      </c>
      <c r="X1047754" s="42" t="s">
        <v>767</v>
      </c>
    </row>
    <row r="1047755" spans="1:24" s="44" customFormat="1">
      <c r="A1047755" s="13" t="s">
        <v>611</v>
      </c>
      <c r="B1047755" s="41"/>
      <c r="C1047755" s="41"/>
      <c r="D1047755" s="41"/>
      <c r="E1047755" s="41"/>
      <c r="F1047755" s="41"/>
      <c r="G1047755" s="42" t="s">
        <v>611</v>
      </c>
      <c r="H1047755" s="42" t="s">
        <v>611</v>
      </c>
      <c r="I1047755" s="13" t="s">
        <v>612</v>
      </c>
      <c r="J1047755" s="41"/>
      <c r="K1047755" s="41"/>
      <c r="L1047755" s="41"/>
      <c r="M1047755" s="41"/>
      <c r="N1047755" s="41"/>
      <c r="O1047755" s="42" t="s">
        <v>612</v>
      </c>
      <c r="P1047755" s="42" t="s">
        <v>612</v>
      </c>
      <c r="Q1047755" s="13" t="s">
        <v>767</v>
      </c>
      <c r="R1047755" s="43"/>
      <c r="S1047755" s="43"/>
      <c r="T1047755" s="43"/>
      <c r="U1047755" s="43"/>
      <c r="V1047755" s="13"/>
      <c r="W1047755" s="42" t="s">
        <v>767</v>
      </c>
      <c r="X1047755" s="42" t="s">
        <v>767</v>
      </c>
    </row>
    <row r="1047756" spans="1:24" s="44" customFormat="1">
      <c r="A1047756" s="13" t="s">
        <v>611</v>
      </c>
      <c r="B1047756" s="41"/>
      <c r="C1047756" s="41"/>
      <c r="D1047756" s="41"/>
      <c r="E1047756" s="41"/>
      <c r="F1047756" s="41"/>
      <c r="G1047756" s="42" t="s">
        <v>611</v>
      </c>
      <c r="H1047756" s="42" t="s">
        <v>611</v>
      </c>
      <c r="I1047756" s="13" t="s">
        <v>612</v>
      </c>
      <c r="J1047756" s="41"/>
      <c r="K1047756" s="41"/>
      <c r="L1047756" s="41"/>
      <c r="M1047756" s="41"/>
      <c r="N1047756" s="41"/>
      <c r="O1047756" s="42" t="s">
        <v>612</v>
      </c>
      <c r="P1047756" s="42" t="s">
        <v>612</v>
      </c>
      <c r="Q1047756" s="13" t="s">
        <v>768</v>
      </c>
      <c r="R1047756" s="43"/>
      <c r="S1047756" s="43"/>
      <c r="T1047756" s="43"/>
      <c r="U1047756" s="43"/>
      <c r="V1047756" s="13"/>
      <c r="W1047756" s="42" t="s">
        <v>768</v>
      </c>
      <c r="X1047756" s="42" t="s">
        <v>768</v>
      </c>
    </row>
    <row r="1047757" spans="1:24" s="44" customFormat="1">
      <c r="A1047757" s="13" t="s">
        <v>437</v>
      </c>
      <c r="B1047757" s="41"/>
      <c r="C1047757" s="41"/>
      <c r="D1047757" s="41"/>
      <c r="E1047757" s="41"/>
      <c r="F1047757" s="41"/>
      <c r="G1047757" s="42" t="s">
        <v>437</v>
      </c>
      <c r="H1047757" s="42" t="s">
        <v>437</v>
      </c>
      <c r="I1047757" s="13" t="s">
        <v>599</v>
      </c>
      <c r="J1047757" s="41"/>
      <c r="K1047757" s="41"/>
      <c r="L1047757" s="41"/>
      <c r="M1047757" s="41"/>
      <c r="N1047757" s="41"/>
      <c r="O1047757" s="42" t="s">
        <v>599</v>
      </c>
      <c r="P1047757" s="42" t="s">
        <v>599</v>
      </c>
      <c r="Q1047757" s="13" t="s">
        <v>769</v>
      </c>
      <c r="R1047757" s="43"/>
      <c r="S1047757" s="43"/>
      <c r="T1047757" s="43"/>
      <c r="U1047757" s="43"/>
      <c r="V1047757" s="13"/>
      <c r="W1047757" s="42" t="s">
        <v>769</v>
      </c>
      <c r="X1047757" s="42" t="s">
        <v>769</v>
      </c>
    </row>
    <row r="1047758" spans="1:24" s="44" customFormat="1">
      <c r="A1047758" s="13" t="s">
        <v>437</v>
      </c>
      <c r="B1047758" s="41"/>
      <c r="C1047758" s="41"/>
      <c r="D1047758" s="41"/>
      <c r="E1047758" s="41"/>
      <c r="F1047758" s="41"/>
      <c r="G1047758" s="42" t="s">
        <v>437</v>
      </c>
      <c r="H1047758" s="42" t="s">
        <v>437</v>
      </c>
      <c r="I1047758" s="13" t="s">
        <v>599</v>
      </c>
      <c r="J1047758" s="41"/>
      <c r="K1047758" s="41"/>
      <c r="L1047758" s="41"/>
      <c r="M1047758" s="41"/>
      <c r="N1047758" s="41"/>
      <c r="O1047758" s="42" t="s">
        <v>599</v>
      </c>
      <c r="P1047758" s="42" t="s">
        <v>599</v>
      </c>
      <c r="Q1047758" s="13" t="s">
        <v>769</v>
      </c>
      <c r="R1047758" s="43"/>
      <c r="S1047758" s="43"/>
      <c r="T1047758" s="43"/>
      <c r="U1047758" s="43"/>
      <c r="V1047758" s="13"/>
      <c r="W1047758" s="42" t="s">
        <v>769</v>
      </c>
      <c r="X1047758" s="42" t="s">
        <v>769</v>
      </c>
    </row>
    <row r="1047759" spans="1:24" s="44" customFormat="1">
      <c r="A1047759" s="13" t="s">
        <v>437</v>
      </c>
      <c r="B1047759" s="41"/>
      <c r="C1047759" s="41"/>
      <c r="D1047759" s="41"/>
      <c r="E1047759" s="41"/>
      <c r="F1047759" s="41"/>
      <c r="G1047759" s="42" t="s">
        <v>437</v>
      </c>
      <c r="H1047759" s="42" t="s">
        <v>437</v>
      </c>
      <c r="I1047759" s="13" t="s">
        <v>599</v>
      </c>
      <c r="J1047759" s="41"/>
      <c r="K1047759" s="41"/>
      <c r="L1047759" s="41"/>
      <c r="M1047759" s="41"/>
      <c r="N1047759" s="41"/>
      <c r="O1047759" s="42" t="s">
        <v>599</v>
      </c>
      <c r="P1047759" s="42" t="s">
        <v>599</v>
      </c>
      <c r="Q1047759" s="13" t="s">
        <v>769</v>
      </c>
      <c r="R1047759" s="43"/>
      <c r="S1047759" s="43"/>
      <c r="T1047759" s="43"/>
      <c r="U1047759" s="43"/>
      <c r="V1047759" s="13"/>
      <c r="W1047759" s="42" t="s">
        <v>769</v>
      </c>
      <c r="X1047759" s="42" t="s">
        <v>769</v>
      </c>
    </row>
    <row r="1047760" spans="1:24" s="44" customFormat="1">
      <c r="A1047760" s="13" t="s">
        <v>437</v>
      </c>
      <c r="B1047760" s="41"/>
      <c r="C1047760" s="41"/>
      <c r="D1047760" s="41"/>
      <c r="E1047760" s="41"/>
      <c r="F1047760" s="41"/>
      <c r="G1047760" s="42" t="s">
        <v>437</v>
      </c>
      <c r="H1047760" s="42" t="s">
        <v>437</v>
      </c>
      <c r="I1047760" s="13" t="s">
        <v>599</v>
      </c>
      <c r="J1047760" s="41"/>
      <c r="K1047760" s="41"/>
      <c r="L1047760" s="41"/>
      <c r="M1047760" s="41"/>
      <c r="N1047760" s="41"/>
      <c r="O1047760" s="42" t="s">
        <v>599</v>
      </c>
      <c r="P1047760" s="42" t="s">
        <v>599</v>
      </c>
      <c r="Q1047760" s="13" t="s">
        <v>769</v>
      </c>
      <c r="R1047760" s="43"/>
      <c r="S1047760" s="43"/>
      <c r="T1047760" s="43"/>
      <c r="U1047760" s="43"/>
      <c r="V1047760" s="13"/>
      <c r="W1047760" s="42" t="s">
        <v>769</v>
      </c>
      <c r="X1047760" s="42" t="s">
        <v>769</v>
      </c>
    </row>
    <row r="1047761" spans="1:24" s="44" customFormat="1">
      <c r="A1047761" s="13" t="s">
        <v>437</v>
      </c>
      <c r="B1047761" s="41"/>
      <c r="C1047761" s="41"/>
      <c r="D1047761" s="41"/>
      <c r="E1047761" s="41"/>
      <c r="F1047761" s="41"/>
      <c r="G1047761" s="42" t="s">
        <v>437</v>
      </c>
      <c r="H1047761" s="42" t="s">
        <v>437</v>
      </c>
      <c r="I1047761" s="13" t="s">
        <v>599</v>
      </c>
      <c r="J1047761" s="41"/>
      <c r="K1047761" s="41"/>
      <c r="L1047761" s="41"/>
      <c r="M1047761" s="41"/>
      <c r="N1047761" s="41"/>
      <c r="O1047761" s="42" t="s">
        <v>599</v>
      </c>
      <c r="P1047761" s="42" t="s">
        <v>599</v>
      </c>
      <c r="Q1047761" s="13" t="s">
        <v>769</v>
      </c>
      <c r="R1047761" s="43"/>
      <c r="S1047761" s="43"/>
      <c r="T1047761" s="43"/>
      <c r="U1047761" s="43"/>
      <c r="V1047761" s="13"/>
      <c r="W1047761" s="42" t="s">
        <v>769</v>
      </c>
      <c r="X1047761" s="42" t="s">
        <v>769</v>
      </c>
    </row>
    <row r="1047762" spans="1:24" s="44" customFormat="1">
      <c r="A1047762" s="13" t="s">
        <v>437</v>
      </c>
      <c r="B1047762" s="41"/>
      <c r="C1047762" s="41"/>
      <c r="D1047762" s="41"/>
      <c r="E1047762" s="41"/>
      <c r="F1047762" s="41"/>
      <c r="G1047762" s="42" t="s">
        <v>437</v>
      </c>
      <c r="H1047762" s="42" t="s">
        <v>437</v>
      </c>
      <c r="I1047762" s="13" t="s">
        <v>599</v>
      </c>
      <c r="J1047762" s="41"/>
      <c r="K1047762" s="41"/>
      <c r="L1047762" s="41"/>
      <c r="M1047762" s="41"/>
      <c r="N1047762" s="41"/>
      <c r="O1047762" s="42" t="s">
        <v>599</v>
      </c>
      <c r="P1047762" s="42" t="s">
        <v>599</v>
      </c>
      <c r="Q1047762" s="13" t="s">
        <v>769</v>
      </c>
      <c r="R1047762" s="43"/>
      <c r="S1047762" s="43"/>
      <c r="T1047762" s="43"/>
      <c r="U1047762" s="43"/>
      <c r="V1047762" s="13"/>
      <c r="W1047762" s="42" t="s">
        <v>769</v>
      </c>
      <c r="X1047762" s="42" t="s">
        <v>769</v>
      </c>
    </row>
    <row r="1047763" spans="1:24" s="44" customFormat="1">
      <c r="A1047763" s="13" t="s">
        <v>437</v>
      </c>
      <c r="B1047763" s="41"/>
      <c r="C1047763" s="41"/>
      <c r="D1047763" s="41"/>
      <c r="E1047763" s="41"/>
      <c r="F1047763" s="41"/>
      <c r="G1047763" s="42" t="s">
        <v>437</v>
      </c>
      <c r="H1047763" s="42" t="s">
        <v>437</v>
      </c>
      <c r="I1047763" s="13" t="s">
        <v>599</v>
      </c>
      <c r="J1047763" s="41"/>
      <c r="K1047763" s="41"/>
      <c r="L1047763" s="41"/>
      <c r="M1047763" s="41"/>
      <c r="N1047763" s="41"/>
      <c r="O1047763" s="42" t="s">
        <v>599</v>
      </c>
      <c r="P1047763" s="42" t="s">
        <v>599</v>
      </c>
      <c r="Q1047763" s="13" t="s">
        <v>769</v>
      </c>
      <c r="R1047763" s="43"/>
      <c r="S1047763" s="43"/>
      <c r="T1047763" s="43"/>
      <c r="U1047763" s="43"/>
      <c r="V1047763" s="13"/>
      <c r="W1047763" s="42" t="s">
        <v>769</v>
      </c>
      <c r="X1047763" s="42" t="s">
        <v>769</v>
      </c>
    </row>
    <row r="1047764" spans="1:24" s="44" customFormat="1">
      <c r="A1047764" s="13" t="s">
        <v>437</v>
      </c>
      <c r="B1047764" s="41"/>
      <c r="C1047764" s="41"/>
      <c r="D1047764" s="41"/>
      <c r="E1047764" s="41"/>
      <c r="F1047764" s="41"/>
      <c r="G1047764" s="42" t="s">
        <v>437</v>
      </c>
      <c r="H1047764" s="42" t="s">
        <v>437</v>
      </c>
      <c r="I1047764" s="13" t="s">
        <v>599</v>
      </c>
      <c r="J1047764" s="41"/>
      <c r="K1047764" s="41"/>
      <c r="L1047764" s="41"/>
      <c r="M1047764" s="41"/>
      <c r="N1047764" s="41"/>
      <c r="O1047764" s="42" t="s">
        <v>599</v>
      </c>
      <c r="P1047764" s="42" t="s">
        <v>599</v>
      </c>
      <c r="Q1047764" s="13" t="s">
        <v>769</v>
      </c>
      <c r="R1047764" s="43"/>
      <c r="S1047764" s="43"/>
      <c r="T1047764" s="43"/>
      <c r="U1047764" s="43"/>
      <c r="V1047764" s="13"/>
      <c r="W1047764" s="42" t="s">
        <v>769</v>
      </c>
      <c r="X1047764" s="42" t="s">
        <v>769</v>
      </c>
    </row>
    <row r="1047765" spans="1:24" s="44" customFormat="1">
      <c r="A1047765" s="13" t="s">
        <v>437</v>
      </c>
      <c r="B1047765" s="41"/>
      <c r="C1047765" s="41"/>
      <c r="D1047765" s="41"/>
      <c r="E1047765" s="41"/>
      <c r="F1047765" s="41"/>
      <c r="G1047765" s="42" t="s">
        <v>437</v>
      </c>
      <c r="H1047765" s="42" t="s">
        <v>437</v>
      </c>
      <c r="I1047765" s="13" t="s">
        <v>599</v>
      </c>
      <c r="J1047765" s="41"/>
      <c r="K1047765" s="41"/>
      <c r="L1047765" s="41"/>
      <c r="M1047765" s="41"/>
      <c r="N1047765" s="41"/>
      <c r="O1047765" s="42" t="s">
        <v>599</v>
      </c>
      <c r="P1047765" s="42" t="s">
        <v>599</v>
      </c>
      <c r="Q1047765" s="13" t="s">
        <v>769</v>
      </c>
      <c r="R1047765" s="43"/>
      <c r="S1047765" s="43"/>
      <c r="T1047765" s="43"/>
      <c r="U1047765" s="43"/>
      <c r="V1047765" s="13"/>
      <c r="W1047765" s="42" t="s">
        <v>769</v>
      </c>
      <c r="X1047765" s="42" t="s">
        <v>769</v>
      </c>
    </row>
    <row r="1047766" spans="1:24" s="44" customFormat="1">
      <c r="A1047766" s="13" t="s">
        <v>437</v>
      </c>
      <c r="B1047766" s="41"/>
      <c r="C1047766" s="41"/>
      <c r="D1047766" s="41"/>
      <c r="E1047766" s="41"/>
      <c r="F1047766" s="41"/>
      <c r="G1047766" s="42" t="s">
        <v>437</v>
      </c>
      <c r="H1047766" s="42" t="s">
        <v>437</v>
      </c>
      <c r="I1047766" s="13" t="s">
        <v>599</v>
      </c>
      <c r="J1047766" s="41"/>
      <c r="K1047766" s="41"/>
      <c r="L1047766" s="41"/>
      <c r="M1047766" s="41"/>
      <c r="N1047766" s="41"/>
      <c r="O1047766" s="42" t="s">
        <v>599</v>
      </c>
      <c r="P1047766" s="42" t="s">
        <v>599</v>
      </c>
      <c r="Q1047766" s="13" t="s">
        <v>769</v>
      </c>
      <c r="R1047766" s="43"/>
      <c r="S1047766" s="43"/>
      <c r="T1047766" s="43"/>
      <c r="U1047766" s="43"/>
      <c r="V1047766" s="13"/>
      <c r="W1047766" s="42" t="s">
        <v>769</v>
      </c>
      <c r="X1047766" s="42" t="s">
        <v>769</v>
      </c>
    </row>
    <row r="1047767" spans="1:24" s="44" customFormat="1">
      <c r="A1047767" s="13" t="s">
        <v>437</v>
      </c>
      <c r="B1047767" s="41"/>
      <c r="C1047767" s="41"/>
      <c r="D1047767" s="41"/>
      <c r="E1047767" s="41"/>
      <c r="F1047767" s="41"/>
      <c r="G1047767" s="42" t="s">
        <v>437</v>
      </c>
      <c r="H1047767" s="42" t="s">
        <v>437</v>
      </c>
      <c r="I1047767" s="13" t="s">
        <v>599</v>
      </c>
      <c r="J1047767" s="41"/>
      <c r="K1047767" s="41"/>
      <c r="L1047767" s="41"/>
      <c r="M1047767" s="41"/>
      <c r="N1047767" s="41"/>
      <c r="O1047767" s="42" t="s">
        <v>599</v>
      </c>
      <c r="P1047767" s="42" t="s">
        <v>599</v>
      </c>
      <c r="Q1047767" s="13" t="s">
        <v>769</v>
      </c>
      <c r="R1047767" s="43"/>
      <c r="S1047767" s="43"/>
      <c r="T1047767" s="43"/>
      <c r="U1047767" s="43"/>
      <c r="V1047767" s="13"/>
      <c r="W1047767" s="42" t="s">
        <v>769</v>
      </c>
      <c r="X1047767" s="42" t="s">
        <v>769</v>
      </c>
    </row>
    <row r="1047768" spans="1:24" s="44" customFormat="1">
      <c r="A1047768" s="13" t="s">
        <v>437</v>
      </c>
      <c r="B1047768" s="41"/>
      <c r="C1047768" s="41"/>
      <c r="D1047768" s="41"/>
      <c r="E1047768" s="41"/>
      <c r="F1047768" s="41"/>
      <c r="G1047768" s="42" t="s">
        <v>437</v>
      </c>
      <c r="H1047768" s="42" t="s">
        <v>437</v>
      </c>
      <c r="I1047768" s="13" t="s">
        <v>599</v>
      </c>
      <c r="J1047768" s="41"/>
      <c r="K1047768" s="41"/>
      <c r="L1047768" s="41"/>
      <c r="M1047768" s="41"/>
      <c r="N1047768" s="41"/>
      <c r="O1047768" s="42" t="s">
        <v>599</v>
      </c>
      <c r="P1047768" s="42" t="s">
        <v>599</v>
      </c>
      <c r="Q1047768" s="13" t="s">
        <v>769</v>
      </c>
      <c r="R1047768" s="43"/>
      <c r="S1047768" s="43"/>
      <c r="T1047768" s="43"/>
      <c r="U1047768" s="43"/>
      <c r="V1047768" s="13"/>
      <c r="W1047768" s="42" t="s">
        <v>769</v>
      </c>
      <c r="X1047768" s="42" t="s">
        <v>769</v>
      </c>
    </row>
    <row r="1047769" spans="1:24" s="44" customFormat="1">
      <c r="A1047769" s="13" t="s">
        <v>437</v>
      </c>
      <c r="B1047769" s="41"/>
      <c r="C1047769" s="41"/>
      <c r="D1047769" s="41"/>
      <c r="E1047769" s="41"/>
      <c r="F1047769" s="41"/>
      <c r="G1047769" s="42" t="s">
        <v>437</v>
      </c>
      <c r="H1047769" s="42" t="s">
        <v>437</v>
      </c>
      <c r="I1047769" s="13" t="s">
        <v>599</v>
      </c>
      <c r="J1047769" s="41"/>
      <c r="K1047769" s="41"/>
      <c r="L1047769" s="41"/>
      <c r="M1047769" s="41"/>
      <c r="N1047769" s="41"/>
      <c r="O1047769" s="42" t="s">
        <v>599</v>
      </c>
      <c r="P1047769" s="42" t="s">
        <v>599</v>
      </c>
      <c r="Q1047769" s="13" t="s">
        <v>769</v>
      </c>
      <c r="R1047769" s="43"/>
      <c r="S1047769" s="43"/>
      <c r="T1047769" s="43"/>
      <c r="U1047769" s="43"/>
      <c r="V1047769" s="13"/>
      <c r="W1047769" s="42" t="s">
        <v>769</v>
      </c>
      <c r="X1047769" s="42" t="s">
        <v>769</v>
      </c>
    </row>
    <row r="1047770" spans="1:24" s="44" customFormat="1">
      <c r="A1047770" s="13" t="s">
        <v>437</v>
      </c>
      <c r="B1047770" s="41"/>
      <c r="C1047770" s="41"/>
      <c r="D1047770" s="41"/>
      <c r="E1047770" s="41"/>
      <c r="F1047770" s="41"/>
      <c r="G1047770" s="42" t="s">
        <v>437</v>
      </c>
      <c r="H1047770" s="42" t="s">
        <v>437</v>
      </c>
      <c r="I1047770" s="13" t="s">
        <v>599</v>
      </c>
      <c r="J1047770" s="41"/>
      <c r="K1047770" s="41"/>
      <c r="L1047770" s="41"/>
      <c r="M1047770" s="41"/>
      <c r="N1047770" s="41"/>
      <c r="O1047770" s="42" t="s">
        <v>599</v>
      </c>
      <c r="P1047770" s="42" t="s">
        <v>599</v>
      </c>
      <c r="Q1047770" s="13" t="s">
        <v>769</v>
      </c>
      <c r="R1047770" s="43"/>
      <c r="S1047770" s="43"/>
      <c r="T1047770" s="43"/>
      <c r="U1047770" s="43"/>
      <c r="V1047770" s="13"/>
      <c r="W1047770" s="42" t="s">
        <v>769</v>
      </c>
      <c r="X1047770" s="42" t="s">
        <v>769</v>
      </c>
    </row>
    <row r="1047771" spans="1:24" s="44" customFormat="1">
      <c r="A1047771" s="13" t="s">
        <v>437</v>
      </c>
      <c r="B1047771" s="41"/>
      <c r="C1047771" s="41"/>
      <c r="D1047771" s="41"/>
      <c r="E1047771" s="41"/>
      <c r="F1047771" s="41"/>
      <c r="G1047771" s="42" t="s">
        <v>437</v>
      </c>
      <c r="H1047771" s="42" t="s">
        <v>437</v>
      </c>
      <c r="I1047771" s="13" t="s">
        <v>599</v>
      </c>
      <c r="J1047771" s="41"/>
      <c r="K1047771" s="41"/>
      <c r="L1047771" s="41"/>
      <c r="M1047771" s="41"/>
      <c r="N1047771" s="41"/>
      <c r="O1047771" s="42" t="s">
        <v>599</v>
      </c>
      <c r="P1047771" s="42" t="s">
        <v>599</v>
      </c>
      <c r="Q1047771" s="13" t="s">
        <v>769</v>
      </c>
      <c r="R1047771" s="43"/>
      <c r="S1047771" s="43"/>
      <c r="T1047771" s="43"/>
      <c r="U1047771" s="43"/>
      <c r="V1047771" s="13"/>
      <c r="W1047771" s="42" t="s">
        <v>769</v>
      </c>
      <c r="X1047771" s="42" t="s">
        <v>769</v>
      </c>
    </row>
    <row r="1047772" spans="1:24" s="44" customFormat="1">
      <c r="A1047772" s="13" t="s">
        <v>437</v>
      </c>
      <c r="B1047772" s="41"/>
      <c r="C1047772" s="41"/>
      <c r="D1047772" s="41"/>
      <c r="E1047772" s="41"/>
      <c r="F1047772" s="41"/>
      <c r="G1047772" s="42" t="s">
        <v>437</v>
      </c>
      <c r="H1047772" s="42" t="s">
        <v>437</v>
      </c>
      <c r="I1047772" s="13" t="s">
        <v>599</v>
      </c>
      <c r="J1047772" s="41"/>
      <c r="K1047772" s="41"/>
      <c r="L1047772" s="41"/>
      <c r="M1047772" s="41"/>
      <c r="N1047772" s="41"/>
      <c r="O1047772" s="42" t="s">
        <v>599</v>
      </c>
      <c r="P1047772" s="42" t="s">
        <v>599</v>
      </c>
      <c r="Q1047772" s="13" t="s">
        <v>769</v>
      </c>
      <c r="R1047772" s="43"/>
      <c r="S1047772" s="43"/>
      <c r="T1047772" s="43"/>
      <c r="U1047772" s="43"/>
      <c r="V1047772" s="13"/>
      <c r="W1047772" s="42" t="s">
        <v>769</v>
      </c>
      <c r="X1047772" s="42" t="s">
        <v>769</v>
      </c>
    </row>
    <row r="1047773" spans="1:24" s="44" customFormat="1">
      <c r="A1047773" s="13" t="s">
        <v>437</v>
      </c>
      <c r="B1047773" s="41"/>
      <c r="C1047773" s="41"/>
      <c r="D1047773" s="41"/>
      <c r="E1047773" s="41"/>
      <c r="F1047773" s="41"/>
      <c r="G1047773" s="42" t="s">
        <v>437</v>
      </c>
      <c r="H1047773" s="42" t="s">
        <v>437</v>
      </c>
      <c r="I1047773" s="13" t="s">
        <v>599</v>
      </c>
      <c r="J1047773" s="41"/>
      <c r="K1047773" s="41"/>
      <c r="L1047773" s="41"/>
      <c r="M1047773" s="41"/>
      <c r="N1047773" s="41"/>
      <c r="O1047773" s="42" t="s">
        <v>599</v>
      </c>
      <c r="P1047773" s="42" t="s">
        <v>599</v>
      </c>
      <c r="Q1047773" s="13" t="s">
        <v>770</v>
      </c>
      <c r="R1047773" s="43"/>
      <c r="S1047773" s="43"/>
      <c r="T1047773" s="43"/>
      <c r="U1047773" s="43"/>
      <c r="V1047773" s="13"/>
      <c r="W1047773" s="42" t="s">
        <v>770</v>
      </c>
      <c r="X1047773" s="42" t="s">
        <v>770</v>
      </c>
    </row>
    <row r="1047774" spans="1:24" s="44" customFormat="1">
      <c r="A1047774" s="13" t="s">
        <v>437</v>
      </c>
      <c r="B1047774" s="41"/>
      <c r="C1047774" s="41"/>
      <c r="D1047774" s="41"/>
      <c r="E1047774" s="41"/>
      <c r="F1047774" s="41"/>
      <c r="G1047774" s="42" t="s">
        <v>437</v>
      </c>
      <c r="H1047774" s="42" t="s">
        <v>437</v>
      </c>
      <c r="I1047774" s="13" t="s">
        <v>599</v>
      </c>
      <c r="J1047774" s="41"/>
      <c r="K1047774" s="41"/>
      <c r="L1047774" s="41"/>
      <c r="M1047774" s="41"/>
      <c r="N1047774" s="41"/>
      <c r="O1047774" s="42" t="s">
        <v>599</v>
      </c>
      <c r="P1047774" s="42" t="s">
        <v>599</v>
      </c>
      <c r="Q1047774" s="13" t="s">
        <v>770</v>
      </c>
      <c r="R1047774" s="43"/>
      <c r="S1047774" s="43"/>
      <c r="T1047774" s="43"/>
      <c r="U1047774" s="43"/>
      <c r="V1047774" s="13"/>
      <c r="W1047774" s="42" t="s">
        <v>770</v>
      </c>
      <c r="X1047774" s="42" t="s">
        <v>770</v>
      </c>
    </row>
    <row r="1047775" spans="1:24" s="44" customFormat="1">
      <c r="A1047775" s="13" t="s">
        <v>437</v>
      </c>
      <c r="B1047775" s="41"/>
      <c r="C1047775" s="41"/>
      <c r="D1047775" s="41"/>
      <c r="E1047775" s="41"/>
      <c r="F1047775" s="41"/>
      <c r="G1047775" s="42" t="s">
        <v>437</v>
      </c>
      <c r="H1047775" s="42" t="s">
        <v>437</v>
      </c>
      <c r="I1047775" s="13" t="s">
        <v>599</v>
      </c>
      <c r="J1047775" s="41"/>
      <c r="K1047775" s="41"/>
      <c r="L1047775" s="41"/>
      <c r="M1047775" s="41"/>
      <c r="N1047775" s="41"/>
      <c r="O1047775" s="42" t="s">
        <v>599</v>
      </c>
      <c r="P1047775" s="42" t="s">
        <v>599</v>
      </c>
      <c r="Q1047775" s="13" t="s">
        <v>770</v>
      </c>
      <c r="R1047775" s="43"/>
      <c r="S1047775" s="43"/>
      <c r="T1047775" s="43"/>
      <c r="U1047775" s="43"/>
      <c r="V1047775" s="13"/>
      <c r="W1047775" s="42" t="s">
        <v>770</v>
      </c>
      <c r="X1047775" s="42" t="s">
        <v>770</v>
      </c>
    </row>
    <row r="1047776" spans="1:24" s="44" customFormat="1">
      <c r="A1047776" s="13" t="s">
        <v>437</v>
      </c>
      <c r="B1047776" s="41"/>
      <c r="C1047776" s="41"/>
      <c r="D1047776" s="41"/>
      <c r="E1047776" s="41"/>
      <c r="F1047776" s="41"/>
      <c r="G1047776" s="42" t="s">
        <v>437</v>
      </c>
      <c r="H1047776" s="42" t="s">
        <v>437</v>
      </c>
      <c r="I1047776" s="13" t="s">
        <v>599</v>
      </c>
      <c r="J1047776" s="41"/>
      <c r="K1047776" s="41"/>
      <c r="L1047776" s="41"/>
      <c r="M1047776" s="41"/>
      <c r="N1047776" s="41"/>
      <c r="O1047776" s="42" t="s">
        <v>599</v>
      </c>
      <c r="P1047776" s="42" t="s">
        <v>599</v>
      </c>
      <c r="Q1047776" s="13" t="s">
        <v>770</v>
      </c>
      <c r="R1047776" s="43"/>
      <c r="S1047776" s="43"/>
      <c r="T1047776" s="43"/>
      <c r="U1047776" s="43"/>
      <c r="V1047776" s="13"/>
      <c r="W1047776" s="42" t="s">
        <v>770</v>
      </c>
      <c r="X1047776" s="42" t="s">
        <v>770</v>
      </c>
    </row>
    <row r="1047777" spans="1:24" s="44" customFormat="1">
      <c r="A1047777" s="13" t="s">
        <v>437</v>
      </c>
      <c r="B1047777" s="41"/>
      <c r="C1047777" s="41"/>
      <c r="D1047777" s="41"/>
      <c r="E1047777" s="41"/>
      <c r="F1047777" s="41"/>
      <c r="G1047777" s="42" t="s">
        <v>437</v>
      </c>
      <c r="H1047777" s="42" t="s">
        <v>437</v>
      </c>
      <c r="I1047777" s="13" t="s">
        <v>599</v>
      </c>
      <c r="J1047777" s="41"/>
      <c r="K1047777" s="41"/>
      <c r="L1047777" s="41"/>
      <c r="M1047777" s="41"/>
      <c r="N1047777" s="41"/>
      <c r="O1047777" s="42" t="s">
        <v>599</v>
      </c>
      <c r="P1047777" s="42" t="s">
        <v>599</v>
      </c>
      <c r="Q1047777" s="13" t="s">
        <v>770</v>
      </c>
      <c r="R1047777" s="43"/>
      <c r="S1047777" s="43"/>
      <c r="T1047777" s="43"/>
      <c r="U1047777" s="43"/>
      <c r="V1047777" s="13"/>
      <c r="W1047777" s="42" t="s">
        <v>770</v>
      </c>
      <c r="X1047777" s="42" t="s">
        <v>770</v>
      </c>
    </row>
    <row r="1047778" spans="1:24" s="44" customFormat="1">
      <c r="A1047778" s="13" t="s">
        <v>437</v>
      </c>
      <c r="B1047778" s="41"/>
      <c r="C1047778" s="41"/>
      <c r="D1047778" s="41"/>
      <c r="E1047778" s="41"/>
      <c r="F1047778" s="41"/>
      <c r="G1047778" s="42" t="s">
        <v>437</v>
      </c>
      <c r="H1047778" s="42" t="s">
        <v>437</v>
      </c>
      <c r="I1047778" s="13" t="s">
        <v>599</v>
      </c>
      <c r="J1047778" s="41"/>
      <c r="K1047778" s="41"/>
      <c r="L1047778" s="41"/>
      <c r="M1047778" s="41"/>
      <c r="N1047778" s="41"/>
      <c r="O1047778" s="42" t="s">
        <v>599</v>
      </c>
      <c r="P1047778" s="42" t="s">
        <v>599</v>
      </c>
      <c r="Q1047778" s="13" t="s">
        <v>600</v>
      </c>
      <c r="R1047778" s="43"/>
      <c r="S1047778" s="43"/>
      <c r="T1047778" s="43"/>
      <c r="U1047778" s="43"/>
      <c r="V1047778" s="13"/>
      <c r="W1047778" s="42" t="s">
        <v>600</v>
      </c>
      <c r="X1047778" s="42" t="s">
        <v>600</v>
      </c>
    </row>
    <row r="1047779" spans="1:24" s="44" customFormat="1">
      <c r="A1047779" s="13" t="s">
        <v>437</v>
      </c>
      <c r="B1047779" s="41"/>
      <c r="C1047779" s="41"/>
      <c r="D1047779" s="41"/>
      <c r="E1047779" s="41"/>
      <c r="F1047779" s="41"/>
      <c r="G1047779" s="42" t="s">
        <v>437</v>
      </c>
      <c r="H1047779" s="42" t="s">
        <v>437</v>
      </c>
      <c r="I1047779" s="13" t="s">
        <v>599</v>
      </c>
      <c r="J1047779" s="41"/>
      <c r="K1047779" s="41"/>
      <c r="L1047779" s="41"/>
      <c r="M1047779" s="41"/>
      <c r="N1047779" s="41"/>
      <c r="O1047779" s="42" t="s">
        <v>599</v>
      </c>
      <c r="P1047779" s="42" t="s">
        <v>599</v>
      </c>
      <c r="Q1047779" s="13" t="s">
        <v>771</v>
      </c>
      <c r="R1047779" s="43"/>
      <c r="S1047779" s="43"/>
      <c r="T1047779" s="43"/>
      <c r="U1047779" s="43"/>
      <c r="V1047779" s="13"/>
      <c r="W1047779" s="42" t="s">
        <v>771</v>
      </c>
      <c r="X1047779" s="42" t="s">
        <v>771</v>
      </c>
    </row>
    <row r="1047780" spans="1:24" s="44" customFormat="1">
      <c r="A1047780" s="13" t="s">
        <v>437</v>
      </c>
      <c r="B1047780" s="41"/>
      <c r="C1047780" s="41"/>
      <c r="D1047780" s="41"/>
      <c r="E1047780" s="41"/>
      <c r="F1047780" s="41"/>
      <c r="G1047780" s="42" t="s">
        <v>437</v>
      </c>
      <c r="H1047780" s="42" t="s">
        <v>437</v>
      </c>
      <c r="I1047780" s="13" t="s">
        <v>599</v>
      </c>
      <c r="J1047780" s="41"/>
      <c r="K1047780" s="41"/>
      <c r="L1047780" s="41"/>
      <c r="M1047780" s="41"/>
      <c r="N1047780" s="41"/>
      <c r="O1047780" s="42" t="s">
        <v>599</v>
      </c>
      <c r="P1047780" s="42" t="s">
        <v>599</v>
      </c>
      <c r="Q1047780" s="13" t="s">
        <v>772</v>
      </c>
      <c r="R1047780" s="43"/>
      <c r="S1047780" s="43"/>
      <c r="T1047780" s="43"/>
      <c r="U1047780" s="43"/>
      <c r="V1047780" s="13"/>
      <c r="W1047780" s="42" t="s">
        <v>772</v>
      </c>
      <c r="X1047780" s="42" t="s">
        <v>772</v>
      </c>
    </row>
    <row r="1047781" spans="1:24" s="44" customFormat="1">
      <c r="A1047781" s="13" t="s">
        <v>437</v>
      </c>
      <c r="B1047781" s="41"/>
      <c r="C1047781" s="41"/>
      <c r="D1047781" s="41"/>
      <c r="E1047781" s="41"/>
      <c r="F1047781" s="41"/>
      <c r="G1047781" s="42" t="s">
        <v>437</v>
      </c>
      <c r="H1047781" s="42" t="s">
        <v>437</v>
      </c>
      <c r="I1047781" s="13" t="s">
        <v>599</v>
      </c>
      <c r="J1047781" s="41"/>
      <c r="K1047781" s="41"/>
      <c r="L1047781" s="41"/>
      <c r="M1047781" s="41"/>
      <c r="N1047781" s="41"/>
      <c r="O1047781" s="42" t="s">
        <v>599</v>
      </c>
      <c r="P1047781" s="42" t="s">
        <v>599</v>
      </c>
      <c r="Q1047781" s="13" t="s">
        <v>772</v>
      </c>
      <c r="R1047781" s="43"/>
      <c r="S1047781" s="43"/>
      <c r="T1047781" s="43"/>
      <c r="U1047781" s="43"/>
      <c r="V1047781" s="13"/>
      <c r="W1047781" s="42" t="s">
        <v>772</v>
      </c>
      <c r="X1047781" s="42" t="s">
        <v>772</v>
      </c>
    </row>
    <row r="1047782" spans="1:24" s="44" customFormat="1">
      <c r="A1047782" s="13" t="s">
        <v>437</v>
      </c>
      <c r="B1047782" s="41"/>
      <c r="C1047782" s="41"/>
      <c r="D1047782" s="41"/>
      <c r="E1047782" s="41"/>
      <c r="F1047782" s="41"/>
      <c r="G1047782" s="42" t="s">
        <v>437</v>
      </c>
      <c r="H1047782" s="42" t="s">
        <v>437</v>
      </c>
      <c r="I1047782" s="13" t="s">
        <v>599</v>
      </c>
      <c r="J1047782" s="41"/>
      <c r="K1047782" s="41"/>
      <c r="L1047782" s="41"/>
      <c r="M1047782" s="41"/>
      <c r="N1047782" s="41"/>
      <c r="O1047782" s="42" t="s">
        <v>599</v>
      </c>
      <c r="P1047782" s="42" t="s">
        <v>599</v>
      </c>
      <c r="Q1047782" s="13" t="s">
        <v>772</v>
      </c>
      <c r="R1047782" s="43"/>
      <c r="S1047782" s="43"/>
      <c r="T1047782" s="43"/>
      <c r="U1047782" s="43"/>
      <c r="V1047782" s="13"/>
      <c r="W1047782" s="42" t="s">
        <v>772</v>
      </c>
      <c r="X1047782" s="42" t="s">
        <v>772</v>
      </c>
    </row>
    <row r="1047783" spans="1:24" s="44" customFormat="1">
      <c r="A1047783" s="13" t="s">
        <v>437</v>
      </c>
      <c r="B1047783" s="41"/>
      <c r="C1047783" s="41"/>
      <c r="D1047783" s="41"/>
      <c r="E1047783" s="41"/>
      <c r="F1047783" s="41"/>
      <c r="G1047783" s="42" t="s">
        <v>437</v>
      </c>
      <c r="H1047783" s="42" t="s">
        <v>437</v>
      </c>
      <c r="I1047783" s="13" t="s">
        <v>599</v>
      </c>
      <c r="J1047783" s="41"/>
      <c r="K1047783" s="41"/>
      <c r="L1047783" s="41"/>
      <c r="M1047783" s="41"/>
      <c r="N1047783" s="41"/>
      <c r="O1047783" s="42" t="s">
        <v>599</v>
      </c>
      <c r="P1047783" s="42" t="s">
        <v>599</v>
      </c>
      <c r="Q1047783" s="13" t="s">
        <v>773</v>
      </c>
      <c r="R1047783" s="43"/>
      <c r="S1047783" s="43"/>
      <c r="T1047783" s="43"/>
      <c r="U1047783" s="43"/>
      <c r="V1047783" s="13"/>
      <c r="W1047783" s="42" t="s">
        <v>773</v>
      </c>
      <c r="X1047783" s="42" t="s">
        <v>773</v>
      </c>
    </row>
    <row r="1047784" spans="1:24" s="44" customFormat="1">
      <c r="A1047784" s="13" t="s">
        <v>437</v>
      </c>
      <c r="B1047784" s="41"/>
      <c r="C1047784" s="41"/>
      <c r="D1047784" s="41"/>
      <c r="E1047784" s="41"/>
      <c r="F1047784" s="41"/>
      <c r="G1047784" s="42" t="s">
        <v>437</v>
      </c>
      <c r="H1047784" s="42" t="s">
        <v>437</v>
      </c>
      <c r="I1047784" s="13" t="s">
        <v>599</v>
      </c>
      <c r="J1047784" s="41"/>
      <c r="K1047784" s="41"/>
      <c r="L1047784" s="41"/>
      <c r="M1047784" s="41"/>
      <c r="N1047784" s="41"/>
      <c r="O1047784" s="42" t="s">
        <v>599</v>
      </c>
      <c r="P1047784" s="42" t="s">
        <v>599</v>
      </c>
      <c r="Q1047784" s="13" t="s">
        <v>773</v>
      </c>
      <c r="R1047784" s="43"/>
      <c r="S1047784" s="43"/>
      <c r="T1047784" s="43"/>
      <c r="U1047784" s="43"/>
      <c r="V1047784" s="13"/>
      <c r="W1047784" s="42" t="s">
        <v>773</v>
      </c>
      <c r="X1047784" s="42" t="s">
        <v>773</v>
      </c>
    </row>
    <row r="1047785" spans="1:24" s="44" customFormat="1">
      <c r="A1047785" s="13" t="s">
        <v>437</v>
      </c>
      <c r="B1047785" s="41"/>
      <c r="C1047785" s="41"/>
      <c r="D1047785" s="41"/>
      <c r="E1047785" s="41"/>
      <c r="F1047785" s="41"/>
      <c r="G1047785" s="42" t="s">
        <v>437</v>
      </c>
      <c r="H1047785" s="42" t="s">
        <v>437</v>
      </c>
      <c r="I1047785" s="13" t="s">
        <v>599</v>
      </c>
      <c r="J1047785" s="41"/>
      <c r="K1047785" s="41"/>
      <c r="L1047785" s="41"/>
      <c r="M1047785" s="41"/>
      <c r="N1047785" s="41"/>
      <c r="O1047785" s="42" t="s">
        <v>599</v>
      </c>
      <c r="P1047785" s="42" t="s">
        <v>599</v>
      </c>
      <c r="Q1047785" s="13" t="s">
        <v>773</v>
      </c>
      <c r="R1047785" s="43"/>
      <c r="S1047785" s="43"/>
      <c r="T1047785" s="43"/>
      <c r="U1047785" s="43"/>
      <c r="V1047785" s="13"/>
      <c r="W1047785" s="42" t="s">
        <v>773</v>
      </c>
      <c r="X1047785" s="42" t="s">
        <v>773</v>
      </c>
    </row>
    <row r="1047786" spans="1:24" s="44" customFormat="1">
      <c r="A1047786" s="13" t="s">
        <v>437</v>
      </c>
      <c r="B1047786" s="41"/>
      <c r="C1047786" s="41"/>
      <c r="D1047786" s="41"/>
      <c r="E1047786" s="41"/>
      <c r="F1047786" s="41"/>
      <c r="G1047786" s="42" t="s">
        <v>437</v>
      </c>
      <c r="H1047786" s="42" t="s">
        <v>437</v>
      </c>
      <c r="I1047786" s="13" t="s">
        <v>599</v>
      </c>
      <c r="J1047786" s="41"/>
      <c r="K1047786" s="41"/>
      <c r="L1047786" s="41"/>
      <c r="M1047786" s="41"/>
      <c r="N1047786" s="41"/>
      <c r="O1047786" s="42" t="s">
        <v>599</v>
      </c>
      <c r="P1047786" s="42" t="s">
        <v>599</v>
      </c>
      <c r="Q1047786" s="13" t="s">
        <v>600</v>
      </c>
      <c r="R1047786" s="43"/>
      <c r="S1047786" s="43"/>
      <c r="T1047786" s="43"/>
      <c r="U1047786" s="43"/>
      <c r="V1047786" s="13"/>
      <c r="W1047786" s="42" t="s">
        <v>600</v>
      </c>
      <c r="X1047786" s="42" t="s">
        <v>600</v>
      </c>
    </row>
    <row r="1047787" spans="1:24" s="44" customFormat="1">
      <c r="A1047787" s="13" t="s">
        <v>437</v>
      </c>
      <c r="B1047787" s="41"/>
      <c r="C1047787" s="41"/>
      <c r="D1047787" s="41"/>
      <c r="E1047787" s="41"/>
      <c r="F1047787" s="41"/>
      <c r="G1047787" s="42" t="s">
        <v>437</v>
      </c>
      <c r="H1047787" s="42" t="s">
        <v>437</v>
      </c>
      <c r="I1047787" s="13" t="s">
        <v>599</v>
      </c>
      <c r="J1047787" s="41"/>
      <c r="K1047787" s="41"/>
      <c r="L1047787" s="41"/>
      <c r="M1047787" s="41"/>
      <c r="N1047787" s="41"/>
      <c r="O1047787" s="42" t="s">
        <v>599</v>
      </c>
      <c r="P1047787" s="42" t="s">
        <v>599</v>
      </c>
      <c r="Q1047787" s="13" t="s">
        <v>774</v>
      </c>
      <c r="R1047787" s="43"/>
      <c r="S1047787" s="43"/>
      <c r="T1047787" s="43"/>
      <c r="U1047787" s="43"/>
      <c r="V1047787" s="13"/>
      <c r="W1047787" s="42" t="s">
        <v>774</v>
      </c>
      <c r="X1047787" s="42" t="s">
        <v>774</v>
      </c>
    </row>
    <row r="1047788" spans="1:24" s="44" customFormat="1">
      <c r="A1047788" s="13" t="s">
        <v>437</v>
      </c>
      <c r="B1047788" s="41"/>
      <c r="C1047788" s="41"/>
      <c r="D1047788" s="41"/>
      <c r="E1047788" s="41"/>
      <c r="F1047788" s="41"/>
      <c r="G1047788" s="42" t="s">
        <v>437</v>
      </c>
      <c r="H1047788" s="42" t="s">
        <v>437</v>
      </c>
      <c r="I1047788" s="13" t="s">
        <v>599</v>
      </c>
      <c r="J1047788" s="41"/>
      <c r="K1047788" s="41"/>
      <c r="L1047788" s="41"/>
      <c r="M1047788" s="41"/>
      <c r="N1047788" s="41"/>
      <c r="O1047788" s="42" t="s">
        <v>599</v>
      </c>
      <c r="P1047788" s="42" t="s">
        <v>599</v>
      </c>
      <c r="Q1047788" s="13" t="s">
        <v>774</v>
      </c>
      <c r="R1047788" s="43"/>
      <c r="S1047788" s="43"/>
      <c r="T1047788" s="43"/>
      <c r="U1047788" s="43"/>
      <c r="V1047788" s="13"/>
      <c r="W1047788" s="42" t="s">
        <v>774</v>
      </c>
      <c r="X1047788" s="42" t="s">
        <v>774</v>
      </c>
    </row>
    <row r="1047789" spans="1:24" s="44" customFormat="1">
      <c r="A1047789" s="13" t="s">
        <v>437</v>
      </c>
      <c r="B1047789" s="41"/>
      <c r="C1047789" s="41"/>
      <c r="D1047789" s="41"/>
      <c r="E1047789" s="41"/>
      <c r="F1047789" s="41"/>
      <c r="G1047789" s="42" t="s">
        <v>437</v>
      </c>
      <c r="H1047789" s="42" t="s">
        <v>437</v>
      </c>
      <c r="I1047789" s="13" t="s">
        <v>599</v>
      </c>
      <c r="J1047789" s="41"/>
      <c r="K1047789" s="41"/>
      <c r="L1047789" s="41"/>
      <c r="M1047789" s="41"/>
      <c r="N1047789" s="41"/>
      <c r="O1047789" s="42" t="s">
        <v>599</v>
      </c>
      <c r="P1047789" s="42" t="s">
        <v>599</v>
      </c>
      <c r="Q1047789" s="13" t="s">
        <v>775</v>
      </c>
      <c r="R1047789" s="43"/>
      <c r="S1047789" s="43"/>
      <c r="T1047789" s="43"/>
      <c r="U1047789" s="43"/>
      <c r="V1047789" s="13"/>
      <c r="W1047789" s="42" t="s">
        <v>775</v>
      </c>
      <c r="X1047789" s="42" t="s">
        <v>775</v>
      </c>
    </row>
    <row r="1047790" spans="1:24" s="44" customFormat="1">
      <c r="A1047790" s="13" t="s">
        <v>437</v>
      </c>
      <c r="B1047790" s="41"/>
      <c r="C1047790" s="41"/>
      <c r="D1047790" s="41"/>
      <c r="E1047790" s="41"/>
      <c r="F1047790" s="41"/>
      <c r="G1047790" s="42" t="s">
        <v>437</v>
      </c>
      <c r="H1047790" s="42" t="s">
        <v>437</v>
      </c>
      <c r="I1047790" s="13" t="s">
        <v>599</v>
      </c>
      <c r="J1047790" s="41"/>
      <c r="K1047790" s="41"/>
      <c r="L1047790" s="41"/>
      <c r="M1047790" s="41"/>
      <c r="N1047790" s="41"/>
      <c r="O1047790" s="42" t="s">
        <v>599</v>
      </c>
      <c r="P1047790" s="42" t="s">
        <v>599</v>
      </c>
      <c r="Q1047790" s="13" t="s">
        <v>775</v>
      </c>
      <c r="R1047790" s="43"/>
      <c r="S1047790" s="43"/>
      <c r="T1047790" s="43"/>
      <c r="U1047790" s="43"/>
      <c r="V1047790" s="13"/>
      <c r="W1047790" s="42" t="s">
        <v>775</v>
      </c>
      <c r="X1047790" s="42" t="s">
        <v>775</v>
      </c>
    </row>
    <row r="1047791" spans="1:24" s="44" customFormat="1">
      <c r="A1047791" s="13" t="s">
        <v>437</v>
      </c>
      <c r="B1047791" s="41"/>
      <c r="C1047791" s="41"/>
      <c r="D1047791" s="41"/>
      <c r="E1047791" s="41"/>
      <c r="F1047791" s="41"/>
      <c r="G1047791" s="42" t="s">
        <v>437</v>
      </c>
      <c r="H1047791" s="42" t="s">
        <v>437</v>
      </c>
      <c r="I1047791" s="13" t="s">
        <v>599</v>
      </c>
      <c r="J1047791" s="41"/>
      <c r="K1047791" s="41"/>
      <c r="L1047791" s="41"/>
      <c r="M1047791" s="41"/>
      <c r="N1047791" s="41"/>
      <c r="O1047791" s="42" t="s">
        <v>599</v>
      </c>
      <c r="P1047791" s="42" t="s">
        <v>599</v>
      </c>
      <c r="Q1047791" s="13" t="s">
        <v>775</v>
      </c>
      <c r="R1047791" s="43"/>
      <c r="S1047791" s="43"/>
      <c r="T1047791" s="43"/>
      <c r="U1047791" s="43"/>
      <c r="V1047791" s="13"/>
      <c r="W1047791" s="42" t="s">
        <v>775</v>
      </c>
      <c r="X1047791" s="42" t="s">
        <v>775</v>
      </c>
    </row>
    <row r="1047792" spans="1:24" s="44" customFormat="1">
      <c r="A1047792" s="13" t="s">
        <v>437</v>
      </c>
      <c r="B1047792" s="41"/>
      <c r="C1047792" s="41"/>
      <c r="D1047792" s="41"/>
      <c r="E1047792" s="41"/>
      <c r="F1047792" s="41"/>
      <c r="G1047792" s="42" t="s">
        <v>437</v>
      </c>
      <c r="H1047792" s="42" t="s">
        <v>437</v>
      </c>
      <c r="I1047792" s="13" t="s">
        <v>599</v>
      </c>
      <c r="J1047792" s="41"/>
      <c r="K1047792" s="41"/>
      <c r="L1047792" s="41"/>
      <c r="M1047792" s="41"/>
      <c r="N1047792" s="41"/>
      <c r="O1047792" s="42" t="s">
        <v>599</v>
      </c>
      <c r="P1047792" s="42" t="s">
        <v>599</v>
      </c>
      <c r="Q1047792" s="13" t="s">
        <v>776</v>
      </c>
      <c r="R1047792" s="43"/>
      <c r="S1047792" s="43"/>
      <c r="T1047792" s="43"/>
      <c r="U1047792" s="43"/>
      <c r="V1047792" s="13"/>
      <c r="W1047792" s="42" t="s">
        <v>776</v>
      </c>
      <c r="X1047792" s="42" t="s">
        <v>776</v>
      </c>
    </row>
    <row r="1047793" spans="1:24" s="44" customFormat="1">
      <c r="A1047793" s="13" t="s">
        <v>437</v>
      </c>
      <c r="B1047793" s="41"/>
      <c r="C1047793" s="41"/>
      <c r="D1047793" s="41"/>
      <c r="E1047793" s="41"/>
      <c r="F1047793" s="41"/>
      <c r="G1047793" s="42" t="s">
        <v>437</v>
      </c>
      <c r="H1047793" s="42" t="s">
        <v>437</v>
      </c>
      <c r="I1047793" s="13" t="s">
        <v>599</v>
      </c>
      <c r="J1047793" s="41"/>
      <c r="K1047793" s="41"/>
      <c r="L1047793" s="41"/>
      <c r="M1047793" s="41"/>
      <c r="N1047793" s="41"/>
      <c r="O1047793" s="42" t="s">
        <v>599</v>
      </c>
      <c r="P1047793" s="42" t="s">
        <v>599</v>
      </c>
      <c r="Q1047793" s="13" t="s">
        <v>776</v>
      </c>
      <c r="R1047793" s="43"/>
      <c r="S1047793" s="43"/>
      <c r="T1047793" s="43"/>
      <c r="U1047793" s="43"/>
      <c r="V1047793" s="13"/>
      <c r="W1047793" s="42" t="s">
        <v>776</v>
      </c>
      <c r="X1047793" s="42" t="s">
        <v>776</v>
      </c>
    </row>
    <row r="1047794" spans="1:24" s="44" customFormat="1">
      <c r="A1047794" s="13" t="s">
        <v>594</v>
      </c>
      <c r="B1047794" s="41"/>
      <c r="C1047794" s="41"/>
      <c r="D1047794" s="41"/>
      <c r="E1047794" s="41"/>
      <c r="F1047794" s="41"/>
      <c r="G1047794" s="42" t="s">
        <v>594</v>
      </c>
      <c r="H1047794" s="42" t="s">
        <v>594</v>
      </c>
      <c r="I1047794" s="13" t="s">
        <v>595</v>
      </c>
      <c r="J1047794" s="41"/>
      <c r="K1047794" s="41"/>
      <c r="L1047794" s="41"/>
      <c r="M1047794" s="41"/>
      <c r="N1047794" s="41"/>
      <c r="O1047794" s="42" t="s">
        <v>595</v>
      </c>
      <c r="P1047794" s="42" t="s">
        <v>595</v>
      </c>
      <c r="Q1047794" s="13" t="s">
        <v>777</v>
      </c>
      <c r="R1047794" s="43"/>
      <c r="S1047794" s="43"/>
      <c r="T1047794" s="43"/>
      <c r="U1047794" s="43"/>
      <c r="V1047794" s="13"/>
      <c r="W1047794" s="42" t="s">
        <v>777</v>
      </c>
      <c r="X1047794" s="42" t="s">
        <v>777</v>
      </c>
    </row>
    <row r="1047795" spans="1:24" s="44" customFormat="1">
      <c r="A1047795" s="13" t="s">
        <v>594</v>
      </c>
      <c r="B1047795" s="41"/>
      <c r="C1047795" s="41"/>
      <c r="D1047795" s="41"/>
      <c r="E1047795" s="41"/>
      <c r="F1047795" s="41"/>
      <c r="G1047795" s="42" t="s">
        <v>594</v>
      </c>
      <c r="H1047795" s="42" t="s">
        <v>594</v>
      </c>
      <c r="I1047795" s="13" t="s">
        <v>595</v>
      </c>
      <c r="J1047795" s="41"/>
      <c r="K1047795" s="41"/>
      <c r="L1047795" s="41"/>
      <c r="M1047795" s="41"/>
      <c r="N1047795" s="41"/>
      <c r="O1047795" s="42" t="s">
        <v>595</v>
      </c>
      <c r="P1047795" s="42" t="s">
        <v>595</v>
      </c>
      <c r="Q1047795" s="13" t="s">
        <v>778</v>
      </c>
      <c r="R1047795" s="43"/>
      <c r="S1047795" s="43"/>
      <c r="T1047795" s="43"/>
      <c r="U1047795" s="43"/>
      <c r="V1047795" s="13"/>
      <c r="W1047795" s="42" t="s">
        <v>778</v>
      </c>
      <c r="X1047795" s="42" t="s">
        <v>778</v>
      </c>
    </row>
    <row r="1047796" spans="1:24" s="44" customFormat="1">
      <c r="A1047796" s="13" t="s">
        <v>99</v>
      </c>
      <c r="B1047796" s="41"/>
      <c r="C1047796" s="41"/>
      <c r="D1047796" s="41"/>
      <c r="E1047796" s="41"/>
      <c r="F1047796" s="41"/>
      <c r="G1047796" s="42" t="s">
        <v>99</v>
      </c>
      <c r="H1047796" s="42" t="s">
        <v>99</v>
      </c>
      <c r="I1047796" s="13" t="s">
        <v>570</v>
      </c>
      <c r="J1047796" s="41"/>
      <c r="K1047796" s="41"/>
      <c r="L1047796" s="41"/>
      <c r="M1047796" s="41"/>
      <c r="N1047796" s="41"/>
      <c r="O1047796" s="42" t="s">
        <v>570</v>
      </c>
      <c r="P1047796" s="42" t="s">
        <v>570</v>
      </c>
      <c r="Q1047796" s="13" t="s">
        <v>779</v>
      </c>
      <c r="R1047796" s="43"/>
      <c r="S1047796" s="43"/>
      <c r="T1047796" s="43"/>
      <c r="U1047796" s="43"/>
      <c r="V1047796" s="13"/>
      <c r="W1047796" s="42" t="s">
        <v>779</v>
      </c>
      <c r="X1047796" s="42" t="s">
        <v>779</v>
      </c>
    </row>
    <row r="1047797" spans="1:24" s="44" customFormat="1">
      <c r="A1047797" s="13" t="s">
        <v>99</v>
      </c>
      <c r="B1047797" s="41"/>
      <c r="C1047797" s="41"/>
      <c r="D1047797" s="41"/>
      <c r="E1047797" s="41"/>
      <c r="F1047797" s="41"/>
      <c r="G1047797" s="42" t="s">
        <v>99</v>
      </c>
      <c r="H1047797" s="42" t="s">
        <v>99</v>
      </c>
      <c r="I1047797" s="13" t="s">
        <v>570</v>
      </c>
      <c r="J1047797" s="41"/>
      <c r="K1047797" s="41"/>
      <c r="L1047797" s="41"/>
      <c r="M1047797" s="41"/>
      <c r="N1047797" s="41"/>
      <c r="O1047797" s="42" t="s">
        <v>570</v>
      </c>
      <c r="P1047797" s="42" t="s">
        <v>570</v>
      </c>
      <c r="Q1047797" s="13" t="s">
        <v>779</v>
      </c>
      <c r="R1047797" s="43"/>
      <c r="S1047797" s="43"/>
      <c r="T1047797" s="43"/>
      <c r="U1047797" s="43"/>
      <c r="V1047797" s="13"/>
      <c r="W1047797" s="42" t="s">
        <v>779</v>
      </c>
      <c r="X1047797" s="42" t="s">
        <v>779</v>
      </c>
    </row>
    <row r="1047798" spans="1:24" s="44" customFormat="1">
      <c r="A1047798" s="13" t="s">
        <v>99</v>
      </c>
      <c r="B1047798" s="41"/>
      <c r="C1047798" s="41"/>
      <c r="D1047798" s="41"/>
      <c r="E1047798" s="41"/>
      <c r="F1047798" s="41"/>
      <c r="G1047798" s="42" t="s">
        <v>99</v>
      </c>
      <c r="H1047798" s="42" t="s">
        <v>99</v>
      </c>
      <c r="I1047798" s="13" t="s">
        <v>570</v>
      </c>
      <c r="J1047798" s="41"/>
      <c r="K1047798" s="41"/>
      <c r="L1047798" s="41"/>
      <c r="M1047798" s="41"/>
      <c r="N1047798" s="41"/>
      <c r="O1047798" s="42" t="s">
        <v>570</v>
      </c>
      <c r="P1047798" s="42" t="s">
        <v>570</v>
      </c>
      <c r="Q1047798" s="13" t="s">
        <v>779</v>
      </c>
      <c r="R1047798" s="43"/>
      <c r="S1047798" s="43"/>
      <c r="T1047798" s="43"/>
      <c r="U1047798" s="43"/>
      <c r="V1047798" s="13"/>
      <c r="W1047798" s="42" t="s">
        <v>779</v>
      </c>
      <c r="X1047798" s="42" t="s">
        <v>779</v>
      </c>
    </row>
    <row r="1047799" spans="1:24" s="44" customFormat="1">
      <c r="A1047799" s="13" t="s">
        <v>99</v>
      </c>
      <c r="B1047799" s="41"/>
      <c r="C1047799" s="41"/>
      <c r="D1047799" s="41"/>
      <c r="E1047799" s="41"/>
      <c r="F1047799" s="41"/>
      <c r="G1047799" s="42" t="s">
        <v>99</v>
      </c>
      <c r="H1047799" s="42" t="s">
        <v>99</v>
      </c>
      <c r="I1047799" s="13" t="s">
        <v>570</v>
      </c>
      <c r="J1047799" s="41"/>
      <c r="K1047799" s="41"/>
      <c r="L1047799" s="41"/>
      <c r="M1047799" s="41"/>
      <c r="N1047799" s="41"/>
      <c r="O1047799" s="42" t="s">
        <v>570</v>
      </c>
      <c r="P1047799" s="42" t="s">
        <v>570</v>
      </c>
      <c r="Q1047799" s="13" t="s">
        <v>780</v>
      </c>
      <c r="R1047799" s="43"/>
      <c r="S1047799" s="43"/>
      <c r="T1047799" s="43"/>
      <c r="U1047799" s="43"/>
      <c r="V1047799" s="13"/>
      <c r="W1047799" s="42" t="s">
        <v>780</v>
      </c>
      <c r="X1047799" s="42" t="s">
        <v>780</v>
      </c>
    </row>
    <row r="1047800" spans="1:24" s="44" customFormat="1">
      <c r="A1047800" s="13" t="s">
        <v>99</v>
      </c>
      <c r="B1047800" s="41"/>
      <c r="C1047800" s="41"/>
      <c r="D1047800" s="41"/>
      <c r="E1047800" s="41"/>
      <c r="F1047800" s="41"/>
      <c r="G1047800" s="42" t="s">
        <v>99</v>
      </c>
      <c r="H1047800" s="42" t="s">
        <v>99</v>
      </c>
      <c r="I1047800" s="13" t="s">
        <v>570</v>
      </c>
      <c r="J1047800" s="41"/>
      <c r="K1047800" s="41"/>
      <c r="L1047800" s="41"/>
      <c r="M1047800" s="41"/>
      <c r="N1047800" s="41"/>
      <c r="O1047800" s="42" t="s">
        <v>570</v>
      </c>
      <c r="P1047800" s="42" t="s">
        <v>570</v>
      </c>
      <c r="Q1047800" s="13" t="s">
        <v>780</v>
      </c>
      <c r="R1047800" s="43"/>
      <c r="S1047800" s="43"/>
      <c r="T1047800" s="43"/>
      <c r="U1047800" s="43"/>
      <c r="V1047800" s="13"/>
      <c r="W1047800" s="42" t="s">
        <v>780</v>
      </c>
      <c r="X1047800" s="42" t="s">
        <v>780</v>
      </c>
    </row>
    <row r="1047801" spans="1:24" s="44" customFormat="1">
      <c r="A1047801" s="13" t="s">
        <v>99</v>
      </c>
      <c r="B1047801" s="41"/>
      <c r="C1047801" s="41"/>
      <c r="D1047801" s="41"/>
      <c r="E1047801" s="41"/>
      <c r="F1047801" s="41"/>
      <c r="G1047801" s="42" t="s">
        <v>99</v>
      </c>
      <c r="H1047801" s="42" t="s">
        <v>99</v>
      </c>
      <c r="I1047801" s="13" t="s">
        <v>570</v>
      </c>
      <c r="J1047801" s="41"/>
      <c r="K1047801" s="41"/>
      <c r="L1047801" s="41"/>
      <c r="M1047801" s="41"/>
      <c r="N1047801" s="41"/>
      <c r="O1047801" s="42" t="s">
        <v>570</v>
      </c>
      <c r="P1047801" s="42" t="s">
        <v>570</v>
      </c>
      <c r="Q1047801" s="13" t="s">
        <v>780</v>
      </c>
      <c r="R1047801" s="43"/>
      <c r="S1047801" s="43"/>
      <c r="T1047801" s="43"/>
      <c r="U1047801" s="43"/>
      <c r="V1047801" s="13"/>
      <c r="W1047801" s="42" t="s">
        <v>780</v>
      </c>
      <c r="X1047801" s="42" t="s">
        <v>780</v>
      </c>
    </row>
    <row r="1047802" spans="1:24" s="44" customFormat="1">
      <c r="A1047802" s="13" t="s">
        <v>594</v>
      </c>
      <c r="B1047802" s="41"/>
      <c r="C1047802" s="41"/>
      <c r="D1047802" s="41"/>
      <c r="E1047802" s="41"/>
      <c r="F1047802" s="41"/>
      <c r="G1047802" s="42" t="s">
        <v>594</v>
      </c>
      <c r="H1047802" s="42" t="s">
        <v>594</v>
      </c>
      <c r="I1047802" s="13" t="s">
        <v>595</v>
      </c>
      <c r="J1047802" s="41"/>
      <c r="K1047802" s="41"/>
      <c r="L1047802" s="41"/>
      <c r="M1047802" s="41"/>
      <c r="N1047802" s="41"/>
      <c r="O1047802" s="42" t="s">
        <v>595</v>
      </c>
      <c r="P1047802" s="42" t="s">
        <v>595</v>
      </c>
      <c r="Q1047802" s="13" t="s">
        <v>781</v>
      </c>
      <c r="R1047802" s="43"/>
      <c r="S1047802" s="43"/>
      <c r="T1047802" s="43"/>
      <c r="U1047802" s="43"/>
      <c r="V1047802" s="13"/>
      <c r="W1047802" s="42" t="s">
        <v>781</v>
      </c>
      <c r="X1047802" s="42" t="s">
        <v>781</v>
      </c>
    </row>
    <row r="1047803" spans="1:24" s="44" customFormat="1">
      <c r="A1047803" s="13" t="s">
        <v>594</v>
      </c>
      <c r="B1047803" s="41"/>
      <c r="C1047803" s="41"/>
      <c r="D1047803" s="41"/>
      <c r="E1047803" s="41"/>
      <c r="F1047803" s="41"/>
      <c r="G1047803" s="42" t="s">
        <v>594</v>
      </c>
      <c r="H1047803" s="42" t="s">
        <v>594</v>
      </c>
      <c r="I1047803" s="13" t="s">
        <v>595</v>
      </c>
      <c r="J1047803" s="41"/>
      <c r="K1047803" s="41"/>
      <c r="L1047803" s="41"/>
      <c r="M1047803" s="41"/>
      <c r="N1047803" s="41"/>
      <c r="O1047803" s="42" t="s">
        <v>595</v>
      </c>
      <c r="P1047803" s="42" t="s">
        <v>595</v>
      </c>
      <c r="Q1047803" s="13" t="s">
        <v>782</v>
      </c>
      <c r="R1047803" s="43"/>
      <c r="S1047803" s="43"/>
      <c r="T1047803" s="43"/>
      <c r="U1047803" s="43"/>
      <c r="V1047803" s="13"/>
      <c r="W1047803" s="42" t="s">
        <v>782</v>
      </c>
      <c r="X1047803" s="42" t="s">
        <v>782</v>
      </c>
    </row>
    <row r="1047804" spans="1:24" s="44" customFormat="1">
      <c r="A1047804" s="13" t="s">
        <v>594</v>
      </c>
      <c r="B1047804" s="41"/>
      <c r="C1047804" s="41"/>
      <c r="D1047804" s="41"/>
      <c r="E1047804" s="41"/>
      <c r="F1047804" s="41"/>
      <c r="G1047804" s="42" t="s">
        <v>594</v>
      </c>
      <c r="H1047804" s="42" t="s">
        <v>594</v>
      </c>
      <c r="I1047804" s="13" t="s">
        <v>595</v>
      </c>
      <c r="J1047804" s="41"/>
      <c r="K1047804" s="41"/>
      <c r="L1047804" s="41"/>
      <c r="M1047804" s="41"/>
      <c r="N1047804" s="41"/>
      <c r="O1047804" s="42" t="s">
        <v>595</v>
      </c>
      <c r="P1047804" s="42" t="s">
        <v>595</v>
      </c>
      <c r="Q1047804" s="13" t="s">
        <v>783</v>
      </c>
      <c r="R1047804" s="43"/>
      <c r="S1047804" s="43"/>
      <c r="T1047804" s="43"/>
      <c r="U1047804" s="43"/>
      <c r="V1047804" s="13"/>
      <c r="W1047804" s="42" t="s">
        <v>783</v>
      </c>
      <c r="X1047804" s="42" t="s">
        <v>783</v>
      </c>
    </row>
    <row r="1047805" spans="1:24" s="44" customFormat="1">
      <c r="A1047805" s="13" t="s">
        <v>594</v>
      </c>
      <c r="B1047805" s="41"/>
      <c r="C1047805" s="41"/>
      <c r="D1047805" s="41"/>
      <c r="E1047805" s="41"/>
      <c r="F1047805" s="41"/>
      <c r="G1047805" s="42" t="s">
        <v>594</v>
      </c>
      <c r="H1047805" s="42" t="s">
        <v>594</v>
      </c>
      <c r="I1047805" s="13" t="s">
        <v>595</v>
      </c>
      <c r="J1047805" s="41"/>
      <c r="K1047805" s="41"/>
      <c r="L1047805" s="41"/>
      <c r="M1047805" s="41"/>
      <c r="N1047805" s="41"/>
      <c r="O1047805" s="42" t="s">
        <v>595</v>
      </c>
      <c r="P1047805" s="42" t="s">
        <v>595</v>
      </c>
      <c r="Q1047805" s="13" t="s">
        <v>784</v>
      </c>
      <c r="R1047805" s="43"/>
      <c r="S1047805" s="43"/>
      <c r="T1047805" s="43"/>
      <c r="U1047805" s="43"/>
      <c r="V1047805" s="13"/>
      <c r="W1047805" s="42" t="s">
        <v>784</v>
      </c>
      <c r="X1047805" s="42" t="s">
        <v>784</v>
      </c>
    </row>
    <row r="1047806" spans="1:24" s="44" customFormat="1">
      <c r="A1047806" s="13" t="s">
        <v>594</v>
      </c>
      <c r="B1047806" s="41"/>
      <c r="C1047806" s="41"/>
      <c r="D1047806" s="41"/>
      <c r="E1047806" s="41"/>
      <c r="F1047806" s="41"/>
      <c r="G1047806" s="42" t="s">
        <v>594</v>
      </c>
      <c r="H1047806" s="42" t="s">
        <v>594</v>
      </c>
      <c r="I1047806" s="13" t="s">
        <v>595</v>
      </c>
      <c r="J1047806" s="41"/>
      <c r="K1047806" s="41"/>
      <c r="L1047806" s="41"/>
      <c r="M1047806" s="41"/>
      <c r="N1047806" s="41"/>
      <c r="O1047806" s="42" t="s">
        <v>595</v>
      </c>
      <c r="P1047806" s="42" t="s">
        <v>595</v>
      </c>
      <c r="Q1047806" s="13" t="s">
        <v>785</v>
      </c>
      <c r="R1047806" s="43"/>
      <c r="S1047806" s="43"/>
      <c r="T1047806" s="43"/>
      <c r="U1047806" s="43"/>
      <c r="V1047806" s="13"/>
      <c r="W1047806" s="42" t="s">
        <v>785</v>
      </c>
      <c r="X1047806" s="42" t="s">
        <v>785</v>
      </c>
    </row>
    <row r="1047807" spans="1:24" s="44" customFormat="1">
      <c r="A1047807" s="13" t="s">
        <v>99</v>
      </c>
      <c r="B1047807" s="41"/>
      <c r="C1047807" s="41"/>
      <c r="D1047807" s="41"/>
      <c r="E1047807" s="41"/>
      <c r="F1047807" s="41"/>
      <c r="G1047807" s="42" t="s">
        <v>99</v>
      </c>
      <c r="H1047807" s="42" t="s">
        <v>99</v>
      </c>
      <c r="I1047807" s="13" t="s">
        <v>570</v>
      </c>
      <c r="J1047807" s="41"/>
      <c r="K1047807" s="41"/>
      <c r="L1047807" s="41"/>
      <c r="M1047807" s="41"/>
      <c r="N1047807" s="41"/>
      <c r="O1047807" s="42" t="s">
        <v>570</v>
      </c>
      <c r="P1047807" s="42" t="s">
        <v>570</v>
      </c>
      <c r="Q1047807" s="13" t="s">
        <v>588</v>
      </c>
      <c r="R1047807" s="43"/>
      <c r="S1047807" s="43"/>
      <c r="T1047807" s="43"/>
      <c r="U1047807" s="43"/>
      <c r="V1047807" s="13"/>
      <c r="W1047807" s="42" t="s">
        <v>588</v>
      </c>
      <c r="X1047807" s="42" t="s">
        <v>588</v>
      </c>
    </row>
    <row r="1047808" spans="1:24" s="44" customFormat="1">
      <c r="A1047808" s="13" t="s">
        <v>99</v>
      </c>
      <c r="B1047808" s="41"/>
      <c r="C1047808" s="41"/>
      <c r="D1047808" s="41"/>
      <c r="E1047808" s="41"/>
      <c r="F1047808" s="41"/>
      <c r="G1047808" s="42" t="s">
        <v>99</v>
      </c>
      <c r="H1047808" s="42" t="s">
        <v>99</v>
      </c>
      <c r="I1047808" s="13" t="s">
        <v>570</v>
      </c>
      <c r="J1047808" s="41"/>
      <c r="K1047808" s="41"/>
      <c r="L1047808" s="41"/>
      <c r="M1047808" s="41"/>
      <c r="N1047808" s="41"/>
      <c r="O1047808" s="42" t="s">
        <v>570</v>
      </c>
      <c r="P1047808" s="42" t="s">
        <v>570</v>
      </c>
      <c r="Q1047808" s="13" t="s">
        <v>786</v>
      </c>
      <c r="R1047808" s="43"/>
      <c r="S1047808" s="43"/>
      <c r="T1047808" s="43"/>
      <c r="U1047808" s="43"/>
      <c r="V1047808" s="13"/>
      <c r="W1047808" s="42" t="s">
        <v>786</v>
      </c>
      <c r="X1047808" s="42" t="s">
        <v>786</v>
      </c>
    </row>
    <row r="1047809" spans="1:24" s="44" customFormat="1">
      <c r="A1047809" s="13" t="s">
        <v>437</v>
      </c>
      <c r="B1047809" s="41"/>
      <c r="C1047809" s="41"/>
      <c r="D1047809" s="41"/>
      <c r="E1047809" s="41"/>
      <c r="F1047809" s="41"/>
      <c r="G1047809" s="42" t="s">
        <v>437</v>
      </c>
      <c r="H1047809" s="42" t="s">
        <v>437</v>
      </c>
      <c r="I1047809" s="13" t="s">
        <v>599</v>
      </c>
      <c r="J1047809" s="41"/>
      <c r="K1047809" s="41"/>
      <c r="L1047809" s="41"/>
      <c r="M1047809" s="41"/>
      <c r="N1047809" s="41"/>
      <c r="O1047809" s="42" t="s">
        <v>599</v>
      </c>
      <c r="P1047809" s="42" t="s">
        <v>599</v>
      </c>
      <c r="Q1047809" s="13" t="s">
        <v>601</v>
      </c>
      <c r="R1047809" s="43"/>
      <c r="S1047809" s="43"/>
      <c r="T1047809" s="43"/>
      <c r="U1047809" s="43"/>
      <c r="V1047809" s="13"/>
      <c r="W1047809" s="42" t="s">
        <v>601</v>
      </c>
      <c r="X1047809" s="42" t="s">
        <v>601</v>
      </c>
    </row>
    <row r="1047810" spans="1:24" s="44" customFormat="1">
      <c r="A1047810" s="13" t="s">
        <v>437</v>
      </c>
      <c r="B1047810" s="41"/>
      <c r="C1047810" s="41"/>
      <c r="D1047810" s="41"/>
      <c r="E1047810" s="41"/>
      <c r="F1047810" s="41"/>
      <c r="G1047810" s="42" t="s">
        <v>437</v>
      </c>
      <c r="H1047810" s="42" t="s">
        <v>437</v>
      </c>
      <c r="I1047810" s="13" t="s">
        <v>599</v>
      </c>
      <c r="J1047810" s="41"/>
      <c r="K1047810" s="41"/>
      <c r="L1047810" s="41"/>
      <c r="M1047810" s="41"/>
      <c r="N1047810" s="41"/>
      <c r="O1047810" s="42" t="s">
        <v>599</v>
      </c>
      <c r="P1047810" s="42" t="s">
        <v>599</v>
      </c>
      <c r="Q1047810" s="13" t="s">
        <v>602</v>
      </c>
      <c r="R1047810" s="43"/>
      <c r="S1047810" s="43"/>
      <c r="T1047810" s="43"/>
      <c r="U1047810" s="43"/>
      <c r="V1047810" s="13"/>
      <c r="W1047810" s="42" t="s">
        <v>602</v>
      </c>
      <c r="X1047810" s="42" t="s">
        <v>602</v>
      </c>
    </row>
    <row r="1047811" spans="1:24" s="44" customFormat="1">
      <c r="A1047811" s="13" t="s">
        <v>437</v>
      </c>
      <c r="B1047811" s="41"/>
      <c r="C1047811" s="41"/>
      <c r="D1047811" s="41"/>
      <c r="E1047811" s="41"/>
      <c r="F1047811" s="41"/>
      <c r="G1047811" s="42" t="s">
        <v>437</v>
      </c>
      <c r="H1047811" s="42" t="s">
        <v>437</v>
      </c>
      <c r="I1047811" s="13" t="s">
        <v>599</v>
      </c>
      <c r="J1047811" s="41"/>
      <c r="K1047811" s="41"/>
      <c r="L1047811" s="41"/>
      <c r="M1047811" s="41"/>
      <c r="N1047811" s="41"/>
      <c r="O1047811" s="42" t="s">
        <v>599</v>
      </c>
      <c r="P1047811" s="42" t="s">
        <v>599</v>
      </c>
      <c r="Q1047811" s="13" t="s">
        <v>787</v>
      </c>
      <c r="R1047811" s="43"/>
      <c r="S1047811" s="43"/>
      <c r="T1047811" s="43"/>
      <c r="U1047811" s="43"/>
      <c r="V1047811" s="13"/>
      <c r="W1047811" s="42" t="s">
        <v>787</v>
      </c>
      <c r="X1047811" s="42" t="s">
        <v>787</v>
      </c>
    </row>
    <row r="1047812" spans="1:24" s="44" customFormat="1">
      <c r="A1047812" s="13" t="s">
        <v>437</v>
      </c>
      <c r="B1047812" s="41"/>
      <c r="C1047812" s="41"/>
      <c r="D1047812" s="41"/>
      <c r="E1047812" s="41"/>
      <c r="F1047812" s="41"/>
      <c r="G1047812" s="42" t="s">
        <v>437</v>
      </c>
      <c r="H1047812" s="42" t="s">
        <v>437</v>
      </c>
      <c r="I1047812" s="13" t="s">
        <v>599</v>
      </c>
      <c r="J1047812" s="41"/>
      <c r="K1047812" s="41"/>
      <c r="L1047812" s="41"/>
      <c r="M1047812" s="41"/>
      <c r="N1047812" s="41"/>
      <c r="O1047812" s="42" t="s">
        <v>599</v>
      </c>
      <c r="P1047812" s="42" t="s">
        <v>599</v>
      </c>
      <c r="Q1047812" s="13" t="s">
        <v>788</v>
      </c>
      <c r="R1047812" s="43"/>
      <c r="S1047812" s="43"/>
      <c r="T1047812" s="43"/>
      <c r="U1047812" s="43"/>
      <c r="V1047812" s="13"/>
      <c r="W1047812" s="42" t="s">
        <v>788</v>
      </c>
      <c r="X1047812" s="42" t="s">
        <v>788</v>
      </c>
    </row>
    <row r="1047813" spans="1:24" s="44" customFormat="1">
      <c r="A1047813" s="13" t="s">
        <v>437</v>
      </c>
      <c r="B1047813" s="41"/>
      <c r="C1047813" s="41"/>
      <c r="D1047813" s="41"/>
      <c r="E1047813" s="41"/>
      <c r="F1047813" s="41"/>
      <c r="G1047813" s="42" t="s">
        <v>437</v>
      </c>
      <c r="H1047813" s="42" t="s">
        <v>437</v>
      </c>
      <c r="I1047813" s="13" t="s">
        <v>599</v>
      </c>
      <c r="J1047813" s="41"/>
      <c r="K1047813" s="41"/>
      <c r="L1047813" s="41"/>
      <c r="M1047813" s="41"/>
      <c r="N1047813" s="41"/>
      <c r="O1047813" s="42" t="s">
        <v>599</v>
      </c>
      <c r="P1047813" s="42" t="s">
        <v>599</v>
      </c>
      <c r="Q1047813" s="13" t="s">
        <v>789</v>
      </c>
      <c r="R1047813" s="43"/>
      <c r="S1047813" s="43"/>
      <c r="T1047813" s="43"/>
      <c r="U1047813" s="43"/>
      <c r="V1047813" s="13"/>
      <c r="W1047813" s="42" t="s">
        <v>789</v>
      </c>
      <c r="X1047813" s="42" t="s">
        <v>789</v>
      </c>
    </row>
    <row r="1047814" spans="1:24" s="44" customFormat="1">
      <c r="A1047814" s="13" t="s">
        <v>437</v>
      </c>
      <c r="B1047814" s="41"/>
      <c r="C1047814" s="41"/>
      <c r="D1047814" s="41"/>
      <c r="E1047814" s="41"/>
      <c r="F1047814" s="41"/>
      <c r="G1047814" s="42" t="s">
        <v>437</v>
      </c>
      <c r="H1047814" s="42" t="s">
        <v>437</v>
      </c>
      <c r="I1047814" s="13" t="s">
        <v>599</v>
      </c>
      <c r="J1047814" s="41"/>
      <c r="K1047814" s="41"/>
      <c r="L1047814" s="41"/>
      <c r="M1047814" s="41"/>
      <c r="N1047814" s="41"/>
      <c r="O1047814" s="42" t="s">
        <v>599</v>
      </c>
      <c r="P1047814" s="42" t="s">
        <v>599</v>
      </c>
      <c r="Q1047814" s="13" t="s">
        <v>790</v>
      </c>
      <c r="R1047814" s="43"/>
      <c r="S1047814" s="43"/>
      <c r="T1047814" s="43"/>
      <c r="U1047814" s="43"/>
      <c r="V1047814" s="13"/>
      <c r="W1047814" s="42" t="s">
        <v>790</v>
      </c>
      <c r="X1047814" s="42" t="s">
        <v>790</v>
      </c>
    </row>
    <row r="1047815" spans="1:24" s="44" customFormat="1">
      <c r="A1047815" s="13" t="s">
        <v>437</v>
      </c>
      <c r="B1047815" s="41"/>
      <c r="C1047815" s="41"/>
      <c r="D1047815" s="41"/>
      <c r="E1047815" s="41"/>
      <c r="F1047815" s="41"/>
      <c r="G1047815" s="42" t="s">
        <v>437</v>
      </c>
      <c r="H1047815" s="42" t="s">
        <v>437</v>
      </c>
      <c r="I1047815" s="13" t="s">
        <v>599</v>
      </c>
      <c r="J1047815" s="41"/>
      <c r="K1047815" s="41"/>
      <c r="L1047815" s="41"/>
      <c r="M1047815" s="41"/>
      <c r="N1047815" s="41"/>
      <c r="O1047815" s="42" t="s">
        <v>599</v>
      </c>
      <c r="P1047815" s="42" t="s">
        <v>599</v>
      </c>
      <c r="Q1047815" s="13" t="s">
        <v>791</v>
      </c>
      <c r="R1047815" s="43"/>
      <c r="S1047815" s="43"/>
      <c r="T1047815" s="43"/>
      <c r="U1047815" s="43"/>
      <c r="V1047815" s="13"/>
      <c r="W1047815" s="42" t="s">
        <v>791</v>
      </c>
      <c r="X1047815" s="42" t="s">
        <v>791</v>
      </c>
    </row>
    <row r="1047816" spans="1:24" s="44" customFormat="1">
      <c r="A1047816" s="13" t="s">
        <v>437</v>
      </c>
      <c r="B1047816" s="41"/>
      <c r="C1047816" s="41"/>
      <c r="D1047816" s="41"/>
      <c r="E1047816" s="41"/>
      <c r="F1047816" s="41"/>
      <c r="G1047816" s="42" t="s">
        <v>437</v>
      </c>
      <c r="H1047816" s="42" t="s">
        <v>437</v>
      </c>
      <c r="I1047816" s="13" t="s">
        <v>599</v>
      </c>
      <c r="J1047816" s="41"/>
      <c r="K1047816" s="41"/>
      <c r="L1047816" s="41"/>
      <c r="M1047816" s="41"/>
      <c r="N1047816" s="41"/>
      <c r="O1047816" s="42" t="s">
        <v>599</v>
      </c>
      <c r="P1047816" s="42" t="s">
        <v>599</v>
      </c>
      <c r="Q1047816" s="13" t="s">
        <v>792</v>
      </c>
      <c r="R1047816" s="43"/>
      <c r="S1047816" s="43"/>
      <c r="T1047816" s="43"/>
      <c r="U1047816" s="43"/>
      <c r="V1047816" s="13"/>
      <c r="W1047816" s="42" t="s">
        <v>792</v>
      </c>
      <c r="X1047816" s="42" t="s">
        <v>792</v>
      </c>
    </row>
    <row r="1047817" spans="1:24" s="44" customFormat="1">
      <c r="A1047817" s="13" t="s">
        <v>301</v>
      </c>
      <c r="B1047817" s="41"/>
      <c r="C1047817" s="41"/>
      <c r="D1047817" s="41"/>
      <c r="E1047817" s="41"/>
      <c r="F1047817" s="41"/>
      <c r="G1047817" s="42" t="s">
        <v>301</v>
      </c>
      <c r="H1047817" s="42" t="s">
        <v>301</v>
      </c>
      <c r="I1047817" s="13" t="s">
        <v>583</v>
      </c>
      <c r="J1047817" s="41"/>
      <c r="K1047817" s="41"/>
      <c r="L1047817" s="41"/>
      <c r="M1047817" s="41"/>
      <c r="N1047817" s="41"/>
      <c r="O1047817" s="42" t="s">
        <v>583</v>
      </c>
      <c r="P1047817" s="42" t="s">
        <v>583</v>
      </c>
      <c r="Q1047817" s="13" t="s">
        <v>793</v>
      </c>
      <c r="R1047817" s="43"/>
      <c r="S1047817" s="43"/>
      <c r="T1047817" s="43"/>
      <c r="U1047817" s="43"/>
      <c r="V1047817" s="13"/>
      <c r="W1047817" s="42" t="s">
        <v>793</v>
      </c>
      <c r="X1047817" s="42" t="s">
        <v>793</v>
      </c>
    </row>
    <row r="1047818" spans="1:24" s="44" customFormat="1">
      <c r="A1047818" s="13" t="s">
        <v>301</v>
      </c>
      <c r="B1047818" s="41"/>
      <c r="C1047818" s="41"/>
      <c r="D1047818" s="41"/>
      <c r="E1047818" s="41"/>
      <c r="F1047818" s="41"/>
      <c r="G1047818" s="42" t="s">
        <v>301</v>
      </c>
      <c r="H1047818" s="42" t="s">
        <v>301</v>
      </c>
      <c r="I1047818" s="13" t="s">
        <v>583</v>
      </c>
      <c r="J1047818" s="41"/>
      <c r="K1047818" s="41"/>
      <c r="L1047818" s="41"/>
      <c r="M1047818" s="41"/>
      <c r="N1047818" s="41"/>
      <c r="O1047818" s="42" t="s">
        <v>583</v>
      </c>
      <c r="P1047818" s="42" t="s">
        <v>583</v>
      </c>
      <c r="Q1047818" s="13" t="s">
        <v>794</v>
      </c>
      <c r="R1047818" s="43"/>
      <c r="S1047818" s="43"/>
      <c r="T1047818" s="43"/>
      <c r="U1047818" s="43"/>
      <c r="V1047818" s="13"/>
      <c r="W1047818" s="42" t="s">
        <v>794</v>
      </c>
      <c r="X1047818" s="42" t="s">
        <v>794</v>
      </c>
    </row>
    <row r="1047819" spans="1:24" s="44" customFormat="1">
      <c r="A1047819" s="13" t="s">
        <v>301</v>
      </c>
      <c r="B1047819" s="41"/>
      <c r="C1047819" s="41"/>
      <c r="D1047819" s="41"/>
      <c r="E1047819" s="41"/>
      <c r="F1047819" s="41"/>
      <c r="G1047819" s="42" t="s">
        <v>301</v>
      </c>
      <c r="H1047819" s="42" t="s">
        <v>301</v>
      </c>
      <c r="I1047819" s="13" t="s">
        <v>583</v>
      </c>
      <c r="J1047819" s="41"/>
      <c r="K1047819" s="41"/>
      <c r="L1047819" s="41"/>
      <c r="M1047819" s="41"/>
      <c r="N1047819" s="41"/>
      <c r="O1047819" s="42" t="s">
        <v>583</v>
      </c>
      <c r="P1047819" s="42" t="s">
        <v>583</v>
      </c>
      <c r="Q1047819" s="13" t="s">
        <v>795</v>
      </c>
      <c r="R1047819" s="43"/>
      <c r="S1047819" s="43"/>
      <c r="T1047819" s="43"/>
      <c r="U1047819" s="43"/>
      <c r="V1047819" s="13"/>
      <c r="W1047819" s="42" t="s">
        <v>795</v>
      </c>
      <c r="X1047819" s="42" t="s">
        <v>795</v>
      </c>
    </row>
    <row r="1047820" spans="1:24" s="44" customFormat="1">
      <c r="A1047820" s="13" t="s">
        <v>301</v>
      </c>
      <c r="B1047820" s="41"/>
      <c r="C1047820" s="41"/>
      <c r="D1047820" s="41"/>
      <c r="E1047820" s="41"/>
      <c r="F1047820" s="41"/>
      <c r="G1047820" s="42" t="s">
        <v>301</v>
      </c>
      <c r="H1047820" s="42" t="s">
        <v>301</v>
      </c>
      <c r="I1047820" s="13" t="s">
        <v>583</v>
      </c>
      <c r="J1047820" s="41"/>
      <c r="K1047820" s="41"/>
      <c r="L1047820" s="41"/>
      <c r="M1047820" s="41"/>
      <c r="N1047820" s="41"/>
      <c r="O1047820" s="42" t="s">
        <v>583</v>
      </c>
      <c r="P1047820" s="42" t="s">
        <v>583</v>
      </c>
      <c r="Q1047820" s="13" t="s">
        <v>796</v>
      </c>
      <c r="R1047820" s="43"/>
      <c r="S1047820" s="43"/>
      <c r="T1047820" s="43"/>
      <c r="U1047820" s="43"/>
      <c r="V1047820" s="13"/>
      <c r="W1047820" s="42" t="s">
        <v>796</v>
      </c>
      <c r="X1047820" s="42" t="s">
        <v>796</v>
      </c>
    </row>
    <row r="1047821" spans="1:24" s="44" customFormat="1">
      <c r="A1047821" s="13" t="s">
        <v>437</v>
      </c>
      <c r="B1047821" s="41"/>
      <c r="C1047821" s="41"/>
      <c r="D1047821" s="41"/>
      <c r="E1047821" s="41"/>
      <c r="F1047821" s="41"/>
      <c r="G1047821" s="42" t="s">
        <v>437</v>
      </c>
      <c r="H1047821" s="42" t="s">
        <v>437</v>
      </c>
      <c r="I1047821" s="13" t="s">
        <v>599</v>
      </c>
      <c r="J1047821" s="41"/>
      <c r="K1047821" s="41"/>
      <c r="L1047821" s="41"/>
      <c r="M1047821" s="41"/>
      <c r="N1047821" s="41"/>
      <c r="O1047821" s="42" t="s">
        <v>599</v>
      </c>
      <c r="P1047821" s="42" t="s">
        <v>599</v>
      </c>
      <c r="Q1047821" s="13" t="s">
        <v>797</v>
      </c>
      <c r="R1047821" s="43"/>
      <c r="S1047821" s="43"/>
      <c r="T1047821" s="43"/>
      <c r="U1047821" s="43"/>
      <c r="V1047821" s="13"/>
      <c r="W1047821" s="42" t="s">
        <v>797</v>
      </c>
      <c r="X1047821" s="42" t="s">
        <v>797</v>
      </c>
    </row>
    <row r="1047822" spans="1:24" s="44" customFormat="1">
      <c r="A1047822" s="13" t="s">
        <v>567</v>
      </c>
      <c r="B1047822" s="41"/>
      <c r="C1047822" s="41"/>
      <c r="D1047822" s="41"/>
      <c r="E1047822" s="41"/>
      <c r="F1047822" s="41"/>
      <c r="G1047822" s="42" t="s">
        <v>567</v>
      </c>
      <c r="H1047822" s="42" t="s">
        <v>567</v>
      </c>
      <c r="I1047822" s="13" t="s">
        <v>568</v>
      </c>
      <c r="J1047822" s="41"/>
      <c r="K1047822" s="41"/>
      <c r="L1047822" s="41"/>
      <c r="M1047822" s="41"/>
      <c r="N1047822" s="41"/>
      <c r="O1047822" s="42" t="s">
        <v>568</v>
      </c>
      <c r="P1047822" s="42" t="s">
        <v>568</v>
      </c>
      <c r="Q1047822" s="13" t="s">
        <v>717</v>
      </c>
      <c r="R1047822" s="43"/>
      <c r="S1047822" s="43"/>
      <c r="T1047822" s="43"/>
      <c r="U1047822" s="43"/>
      <c r="V1047822" s="13"/>
      <c r="W1047822" s="42" t="s">
        <v>717</v>
      </c>
      <c r="X1047822" s="42" t="s">
        <v>717</v>
      </c>
    </row>
    <row r="1047823" spans="1:24" s="44" customFormat="1">
      <c r="A1047823" s="13" t="s">
        <v>594</v>
      </c>
      <c r="B1047823" s="41"/>
      <c r="C1047823" s="41"/>
      <c r="D1047823" s="41"/>
      <c r="E1047823" s="41"/>
      <c r="F1047823" s="41"/>
      <c r="G1047823" s="42" t="s">
        <v>594</v>
      </c>
      <c r="H1047823" s="42" t="s">
        <v>594</v>
      </c>
      <c r="I1047823" s="13" t="s">
        <v>595</v>
      </c>
      <c r="J1047823" s="41"/>
      <c r="K1047823" s="41"/>
      <c r="L1047823" s="41"/>
      <c r="M1047823" s="41"/>
      <c r="N1047823" s="41"/>
      <c r="O1047823" s="42" t="s">
        <v>595</v>
      </c>
      <c r="P1047823" s="42" t="s">
        <v>595</v>
      </c>
      <c r="Q1047823" s="13" t="s">
        <v>798</v>
      </c>
      <c r="R1047823" s="43"/>
      <c r="S1047823" s="43"/>
      <c r="T1047823" s="43"/>
      <c r="U1047823" s="43"/>
      <c r="V1047823" s="13"/>
      <c r="W1047823" s="42" t="s">
        <v>798</v>
      </c>
      <c r="X1047823" s="42" t="s">
        <v>798</v>
      </c>
    </row>
    <row r="1047824" spans="1:24" s="44" customFormat="1">
      <c r="A1047824" s="13" t="s">
        <v>437</v>
      </c>
      <c r="B1047824" s="41"/>
      <c r="C1047824" s="41"/>
      <c r="D1047824" s="41"/>
      <c r="E1047824" s="41"/>
      <c r="F1047824" s="41"/>
      <c r="G1047824" s="42" t="s">
        <v>437</v>
      </c>
      <c r="H1047824" s="42" t="s">
        <v>437</v>
      </c>
      <c r="I1047824" s="13" t="s">
        <v>599</v>
      </c>
      <c r="J1047824" s="41"/>
      <c r="K1047824" s="41"/>
      <c r="L1047824" s="41"/>
      <c r="M1047824" s="41"/>
      <c r="N1047824" s="41"/>
      <c r="O1047824" s="42" t="s">
        <v>599</v>
      </c>
      <c r="P1047824" s="42" t="s">
        <v>599</v>
      </c>
      <c r="Q1047824" s="13" t="s">
        <v>772</v>
      </c>
      <c r="R1047824" s="43"/>
      <c r="S1047824" s="43"/>
      <c r="T1047824" s="43"/>
      <c r="U1047824" s="43"/>
      <c r="V1047824" s="13"/>
      <c r="W1047824" s="42" t="s">
        <v>772</v>
      </c>
      <c r="X1047824" s="42" t="s">
        <v>772</v>
      </c>
    </row>
    <row r="1047825" spans="1:24" s="44" customFormat="1">
      <c r="A1047825" s="13" t="s">
        <v>301</v>
      </c>
      <c r="B1047825" s="41"/>
      <c r="C1047825" s="41"/>
      <c r="D1047825" s="41"/>
      <c r="E1047825" s="41"/>
      <c r="F1047825" s="41"/>
      <c r="G1047825" s="42" t="s">
        <v>301</v>
      </c>
      <c r="H1047825" s="42" t="s">
        <v>301</v>
      </c>
      <c r="I1047825" s="13" t="s">
        <v>583</v>
      </c>
      <c r="J1047825" s="41"/>
      <c r="K1047825" s="41"/>
      <c r="L1047825" s="41"/>
      <c r="M1047825" s="41"/>
      <c r="N1047825" s="41"/>
      <c r="O1047825" s="42" t="s">
        <v>583</v>
      </c>
      <c r="P1047825" s="42" t="s">
        <v>583</v>
      </c>
      <c r="Q1047825" s="13" t="s">
        <v>584</v>
      </c>
      <c r="R1047825" s="43"/>
      <c r="S1047825" s="43"/>
      <c r="T1047825" s="43"/>
      <c r="U1047825" s="43"/>
      <c r="V1047825" s="13"/>
      <c r="W1047825" s="42" t="s">
        <v>584</v>
      </c>
      <c r="X1047825" s="42" t="s">
        <v>584</v>
      </c>
    </row>
    <row r="1047826" spans="1:24" s="44" customFormat="1">
      <c r="A1047826" s="13" t="s">
        <v>301</v>
      </c>
      <c r="B1047826" s="41"/>
      <c r="C1047826" s="41"/>
      <c r="D1047826" s="41"/>
      <c r="E1047826" s="41"/>
      <c r="F1047826" s="41"/>
      <c r="G1047826" s="42" t="s">
        <v>301</v>
      </c>
      <c r="H1047826" s="42" t="s">
        <v>301</v>
      </c>
      <c r="I1047826" s="13" t="s">
        <v>583</v>
      </c>
      <c r="J1047826" s="41"/>
      <c r="K1047826" s="41"/>
      <c r="L1047826" s="41"/>
      <c r="M1047826" s="41"/>
      <c r="N1047826" s="41"/>
      <c r="O1047826" s="42" t="s">
        <v>583</v>
      </c>
      <c r="P1047826" s="42" t="s">
        <v>583</v>
      </c>
      <c r="Q1047826" s="13" t="s">
        <v>799</v>
      </c>
      <c r="R1047826" s="43"/>
      <c r="S1047826" s="43"/>
      <c r="T1047826" s="43"/>
      <c r="U1047826" s="43"/>
      <c r="V1047826" s="13"/>
      <c r="W1047826" s="42" t="s">
        <v>799</v>
      </c>
      <c r="X1047826" s="42" t="s">
        <v>799</v>
      </c>
    </row>
    <row r="1047827" spans="1:24" s="44" customFormat="1">
      <c r="A1047827" s="13" t="s">
        <v>301</v>
      </c>
      <c r="B1047827" s="41"/>
      <c r="C1047827" s="41"/>
      <c r="D1047827" s="41"/>
      <c r="E1047827" s="41"/>
      <c r="F1047827" s="41"/>
      <c r="G1047827" s="42" t="s">
        <v>301</v>
      </c>
      <c r="H1047827" s="42" t="s">
        <v>301</v>
      </c>
      <c r="I1047827" s="13" t="s">
        <v>583</v>
      </c>
      <c r="J1047827" s="41"/>
      <c r="K1047827" s="41"/>
      <c r="L1047827" s="41"/>
      <c r="M1047827" s="41"/>
      <c r="N1047827" s="41"/>
      <c r="O1047827" s="42" t="s">
        <v>583</v>
      </c>
      <c r="P1047827" s="42" t="s">
        <v>583</v>
      </c>
      <c r="Q1047827" s="13" t="s">
        <v>800</v>
      </c>
      <c r="R1047827" s="43"/>
      <c r="S1047827" s="43"/>
      <c r="T1047827" s="43"/>
      <c r="U1047827" s="43"/>
      <c r="V1047827" s="13"/>
      <c r="W1047827" s="42" t="s">
        <v>800</v>
      </c>
      <c r="X1047827" s="42" t="s">
        <v>800</v>
      </c>
    </row>
    <row r="1047828" spans="1:24" s="44" customFormat="1">
      <c r="A1047828" s="13" t="s">
        <v>301</v>
      </c>
      <c r="B1047828" s="41"/>
      <c r="C1047828" s="41"/>
      <c r="D1047828" s="41"/>
      <c r="E1047828" s="41"/>
      <c r="F1047828" s="41"/>
      <c r="G1047828" s="42" t="s">
        <v>301</v>
      </c>
      <c r="H1047828" s="42" t="s">
        <v>301</v>
      </c>
      <c r="I1047828" s="13" t="s">
        <v>583</v>
      </c>
      <c r="J1047828" s="41"/>
      <c r="K1047828" s="41"/>
      <c r="L1047828" s="41"/>
      <c r="M1047828" s="41"/>
      <c r="N1047828" s="41"/>
      <c r="O1047828" s="42" t="s">
        <v>583</v>
      </c>
      <c r="P1047828" s="42" t="s">
        <v>583</v>
      </c>
      <c r="Q1047828" s="13" t="s">
        <v>793</v>
      </c>
      <c r="R1047828" s="43"/>
      <c r="S1047828" s="43"/>
      <c r="T1047828" s="43"/>
      <c r="U1047828" s="43"/>
      <c r="V1047828" s="13"/>
      <c r="W1047828" s="42" t="s">
        <v>793</v>
      </c>
      <c r="X1047828" s="42" t="s">
        <v>793</v>
      </c>
    </row>
    <row r="1047829" spans="1:24" s="44" customFormat="1">
      <c r="A1047829" s="13" t="s">
        <v>301</v>
      </c>
      <c r="B1047829" s="41"/>
      <c r="C1047829" s="41"/>
      <c r="D1047829" s="41"/>
      <c r="E1047829" s="41"/>
      <c r="F1047829" s="41"/>
      <c r="G1047829" s="42" t="s">
        <v>301</v>
      </c>
      <c r="H1047829" s="42" t="s">
        <v>301</v>
      </c>
      <c r="I1047829" s="13" t="s">
        <v>583</v>
      </c>
      <c r="J1047829" s="41"/>
      <c r="K1047829" s="41"/>
      <c r="L1047829" s="41"/>
      <c r="M1047829" s="41"/>
      <c r="N1047829" s="41"/>
      <c r="O1047829" s="42" t="s">
        <v>583</v>
      </c>
      <c r="P1047829" s="42" t="s">
        <v>583</v>
      </c>
      <c r="Q1047829" s="13" t="s">
        <v>801</v>
      </c>
      <c r="R1047829" s="43"/>
      <c r="S1047829" s="43"/>
      <c r="T1047829" s="43"/>
      <c r="U1047829" s="43"/>
      <c r="V1047829" s="13"/>
      <c r="W1047829" s="42" t="s">
        <v>801</v>
      </c>
      <c r="X1047829" s="42" t="s">
        <v>801</v>
      </c>
    </row>
    <row r="1047830" spans="1:24" s="44" customFormat="1">
      <c r="A1047830" s="13" t="s">
        <v>301</v>
      </c>
      <c r="B1047830" s="41"/>
      <c r="C1047830" s="41"/>
      <c r="D1047830" s="41"/>
      <c r="E1047830" s="41"/>
      <c r="F1047830" s="41"/>
      <c r="G1047830" s="42" t="s">
        <v>301</v>
      </c>
      <c r="H1047830" s="42" t="s">
        <v>301</v>
      </c>
      <c r="I1047830" s="13" t="s">
        <v>583</v>
      </c>
      <c r="J1047830" s="41"/>
      <c r="K1047830" s="41"/>
      <c r="L1047830" s="41"/>
      <c r="M1047830" s="41"/>
      <c r="N1047830" s="41"/>
      <c r="O1047830" s="42" t="s">
        <v>583</v>
      </c>
      <c r="P1047830" s="42" t="s">
        <v>583</v>
      </c>
      <c r="Q1047830" s="13" t="s">
        <v>800</v>
      </c>
      <c r="R1047830" s="43"/>
      <c r="S1047830" s="43"/>
      <c r="T1047830" s="43"/>
      <c r="U1047830" s="43"/>
      <c r="V1047830" s="13"/>
      <c r="W1047830" s="42" t="s">
        <v>800</v>
      </c>
      <c r="X1047830" s="42" t="s">
        <v>800</v>
      </c>
    </row>
    <row r="1047831" spans="1:24" s="44" customFormat="1">
      <c r="A1047831" s="13" t="s">
        <v>301</v>
      </c>
      <c r="B1047831" s="41"/>
      <c r="C1047831" s="41"/>
      <c r="D1047831" s="41"/>
      <c r="E1047831" s="41"/>
      <c r="F1047831" s="41"/>
      <c r="G1047831" s="42" t="s">
        <v>301</v>
      </c>
      <c r="H1047831" s="42" t="s">
        <v>301</v>
      </c>
      <c r="I1047831" s="13" t="s">
        <v>583</v>
      </c>
      <c r="J1047831" s="41"/>
      <c r="K1047831" s="41"/>
      <c r="L1047831" s="41"/>
      <c r="M1047831" s="41"/>
      <c r="N1047831" s="41"/>
      <c r="O1047831" s="42" t="s">
        <v>583</v>
      </c>
      <c r="P1047831" s="42" t="s">
        <v>583</v>
      </c>
      <c r="Q1047831" s="13" t="s">
        <v>793</v>
      </c>
      <c r="R1047831" s="43"/>
      <c r="S1047831" s="43"/>
      <c r="T1047831" s="43"/>
      <c r="U1047831" s="43"/>
      <c r="V1047831" s="13"/>
      <c r="W1047831" s="42" t="s">
        <v>793</v>
      </c>
      <c r="X1047831" s="42" t="s">
        <v>793</v>
      </c>
    </row>
    <row r="1047832" spans="1:24" s="44" customFormat="1">
      <c r="A1047832" s="13" t="s">
        <v>301</v>
      </c>
      <c r="B1047832" s="41"/>
      <c r="C1047832" s="41"/>
      <c r="D1047832" s="41"/>
      <c r="E1047832" s="41"/>
      <c r="F1047832" s="41"/>
      <c r="G1047832" s="42" t="s">
        <v>301</v>
      </c>
      <c r="H1047832" s="42" t="s">
        <v>301</v>
      </c>
      <c r="I1047832" s="13" t="s">
        <v>583</v>
      </c>
      <c r="J1047832" s="41"/>
      <c r="K1047832" s="41"/>
      <c r="L1047832" s="41"/>
      <c r="M1047832" s="41"/>
      <c r="N1047832" s="41"/>
      <c r="O1047832" s="42" t="s">
        <v>583</v>
      </c>
      <c r="P1047832" s="42" t="s">
        <v>583</v>
      </c>
      <c r="Q1047832" s="13" t="s">
        <v>793</v>
      </c>
      <c r="R1047832" s="43"/>
      <c r="S1047832" s="43"/>
      <c r="T1047832" s="43"/>
      <c r="U1047832" s="43"/>
      <c r="V1047832" s="13"/>
      <c r="W1047832" s="42" t="s">
        <v>793</v>
      </c>
      <c r="X1047832" s="42" t="s">
        <v>793</v>
      </c>
    </row>
  </sheetData>
  <mergeCells count="130">
    <mergeCell ref="C3:C5"/>
    <mergeCell ref="D3:D5"/>
    <mergeCell ref="E3:E5"/>
    <mergeCell ref="F3:F5"/>
    <mergeCell ref="G3:G5"/>
    <mergeCell ref="H3:H5"/>
    <mergeCell ref="U3:U5"/>
    <mergeCell ref="V3:V5"/>
    <mergeCell ref="W3:W5"/>
    <mergeCell ref="X3:X5"/>
    <mergeCell ref="A6:A10"/>
    <mergeCell ref="B6:B10"/>
    <mergeCell ref="C6:C10"/>
    <mergeCell ref="D6:D10"/>
    <mergeCell ref="E6:E10"/>
    <mergeCell ref="F6:F10"/>
    <mergeCell ref="O3:O5"/>
    <mergeCell ref="P3:P5"/>
    <mergeCell ref="Q3:Q5"/>
    <mergeCell ref="R3:R5"/>
    <mergeCell ref="S3:S5"/>
    <mergeCell ref="T3:T5"/>
    <mergeCell ref="I3:I5"/>
    <mergeCell ref="J3:J5"/>
    <mergeCell ref="K3:K5"/>
    <mergeCell ref="L3:L5"/>
    <mergeCell ref="M3:M5"/>
    <mergeCell ref="N3:N5"/>
    <mergeCell ref="A3:A5"/>
    <mergeCell ref="B3:B5"/>
    <mergeCell ref="M6:M10"/>
    <mergeCell ref="N6:N10"/>
    <mergeCell ref="O6:O10"/>
    <mergeCell ref="P6:P10"/>
    <mergeCell ref="A11:A15"/>
    <mergeCell ref="B11:B15"/>
    <mergeCell ref="C11:C15"/>
    <mergeCell ref="D11:D15"/>
    <mergeCell ref="E11:E15"/>
    <mergeCell ref="F11:F15"/>
    <mergeCell ref="G6:G10"/>
    <mergeCell ref="H6:H10"/>
    <mergeCell ref="I6:I10"/>
    <mergeCell ref="J6:J10"/>
    <mergeCell ref="K6:K10"/>
    <mergeCell ref="L6:L10"/>
    <mergeCell ref="M11:M14"/>
    <mergeCell ref="N11:N14"/>
    <mergeCell ref="O11:O14"/>
    <mergeCell ref="P11:P14"/>
    <mergeCell ref="J11:J14"/>
    <mergeCell ref="K11:K14"/>
    <mergeCell ref="L11:L14"/>
    <mergeCell ref="A16:A20"/>
    <mergeCell ref="B16:B20"/>
    <mergeCell ref="C16:C20"/>
    <mergeCell ref="D16:D20"/>
    <mergeCell ref="E16:E20"/>
    <mergeCell ref="F16:F20"/>
    <mergeCell ref="G11:G15"/>
    <mergeCell ref="H11:H15"/>
    <mergeCell ref="I11:I14"/>
    <mergeCell ref="M16:M20"/>
    <mergeCell ref="N16:N20"/>
    <mergeCell ref="O16:O20"/>
    <mergeCell ref="P16:P20"/>
    <mergeCell ref="A21:A26"/>
    <mergeCell ref="B21:B26"/>
    <mergeCell ref="C21:C26"/>
    <mergeCell ref="D21:D26"/>
    <mergeCell ref="E21:E26"/>
    <mergeCell ref="F21:F26"/>
    <mergeCell ref="G16:G20"/>
    <mergeCell ref="H16:H20"/>
    <mergeCell ref="I16:I20"/>
    <mergeCell ref="J16:J20"/>
    <mergeCell ref="K16:K20"/>
    <mergeCell ref="L16:L20"/>
    <mergeCell ref="M21:M23"/>
    <mergeCell ref="N21:N23"/>
    <mergeCell ref="O21:O23"/>
    <mergeCell ref="P21:P23"/>
    <mergeCell ref="I24:I26"/>
    <mergeCell ref="J24:J26"/>
    <mergeCell ref="K24:K26"/>
    <mergeCell ref="L24:L26"/>
    <mergeCell ref="P24:P26"/>
    <mergeCell ref="A28:A30"/>
    <mergeCell ref="B28:B30"/>
    <mergeCell ref="C28:C30"/>
    <mergeCell ref="D28:D30"/>
    <mergeCell ref="E28:E30"/>
    <mergeCell ref="F28:F30"/>
    <mergeCell ref="G28:G30"/>
    <mergeCell ref="H28:H30"/>
    <mergeCell ref="G21:G26"/>
    <mergeCell ref="H21:H26"/>
    <mergeCell ref="M24:M26"/>
    <mergeCell ref="N24:N26"/>
    <mergeCell ref="I21:I23"/>
    <mergeCell ref="J21:J23"/>
    <mergeCell ref="K21:K23"/>
    <mergeCell ref="L21:L23"/>
    <mergeCell ref="M28:M30"/>
    <mergeCell ref="N28:N30"/>
    <mergeCell ref="O24:O26"/>
    <mergeCell ref="O31:O33"/>
    <mergeCell ref="P31:P33"/>
    <mergeCell ref="A1:X1"/>
    <mergeCell ref="A2:X2"/>
    <mergeCell ref="I31:I33"/>
    <mergeCell ref="J31:J33"/>
    <mergeCell ref="K31:K33"/>
    <mergeCell ref="L31:L33"/>
    <mergeCell ref="M31:M33"/>
    <mergeCell ref="N31:N33"/>
    <mergeCell ref="O28:O30"/>
    <mergeCell ref="P28:P30"/>
    <mergeCell ref="A31:A33"/>
    <mergeCell ref="B31:B33"/>
    <mergeCell ref="C31:C33"/>
    <mergeCell ref="D31:D33"/>
    <mergeCell ref="E31:E33"/>
    <mergeCell ref="F31:F33"/>
    <mergeCell ref="G31:G33"/>
    <mergeCell ref="H31:H33"/>
    <mergeCell ref="I28:I30"/>
    <mergeCell ref="J28:J30"/>
    <mergeCell ref="K28:K30"/>
    <mergeCell ref="L28:L30"/>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E65F-A53C-447B-B95A-46D249D67569}">
  <dimension ref="A1:J14"/>
  <sheetViews>
    <sheetView workbookViewId="0">
      <selection activeCell="D12" sqref="D12"/>
    </sheetView>
  </sheetViews>
  <sheetFormatPr baseColWidth="10" defaultColWidth="11.42578125" defaultRowHeight="15"/>
  <cols>
    <col min="1" max="1" width="11.42578125" style="58"/>
    <col min="2" max="2" width="13.85546875" style="58" bestFit="1" customWidth="1"/>
    <col min="3" max="5" width="13" style="58" bestFit="1" customWidth="1"/>
    <col min="6" max="7" width="13.85546875" style="58" bestFit="1" customWidth="1"/>
    <col min="8" max="8" width="6.140625" style="58" bestFit="1" customWidth="1"/>
    <col min="9" max="9" width="7.42578125" style="58" bestFit="1" customWidth="1"/>
    <col min="10" max="16384" width="11.42578125" style="58"/>
  </cols>
  <sheetData>
    <row r="1" spans="1:10" ht="34.5" thickBot="1">
      <c r="A1" s="53" t="s">
        <v>818</v>
      </c>
      <c r="B1" s="54" t="s">
        <v>819</v>
      </c>
      <c r="C1" s="53" t="s">
        <v>820</v>
      </c>
      <c r="D1" s="53" t="s">
        <v>821</v>
      </c>
      <c r="E1" s="53" t="s">
        <v>822</v>
      </c>
      <c r="F1" s="53" t="s">
        <v>823</v>
      </c>
      <c r="G1" s="53" t="s">
        <v>824</v>
      </c>
      <c r="H1" s="55" t="s">
        <v>83</v>
      </c>
      <c r="I1" s="56" t="s">
        <v>825</v>
      </c>
      <c r="J1" s="57" t="s">
        <v>826</v>
      </c>
    </row>
    <row r="2" spans="1:10">
      <c r="A2" s="59" t="s">
        <v>827</v>
      </c>
      <c r="B2" s="60">
        <v>7564251123</v>
      </c>
      <c r="C2" s="61">
        <v>8145757053.4729996</v>
      </c>
      <c r="D2" s="61">
        <v>8810531929.4345531</v>
      </c>
      <c r="E2" s="61">
        <v>9425380297.0414753</v>
      </c>
      <c r="F2" s="61">
        <v>10085001706.342915</v>
      </c>
      <c r="G2" s="62">
        <f>SUM(C2:F2)</f>
        <v>36466670986.291946</v>
      </c>
      <c r="H2" s="63"/>
      <c r="I2" s="64"/>
      <c r="J2" s="65"/>
    </row>
    <row r="3" spans="1:10" ht="22.5">
      <c r="A3" s="59" t="s">
        <v>828</v>
      </c>
      <c r="B3" s="60">
        <v>7564251123</v>
      </c>
      <c r="C3" s="61">
        <v>8145757053.4729996</v>
      </c>
      <c r="D3" s="61">
        <v>8810531929.4345531</v>
      </c>
      <c r="E3" s="61">
        <v>9425380297.0414753</v>
      </c>
      <c r="F3" s="61">
        <v>10085001706.342915</v>
      </c>
      <c r="G3" s="62">
        <f t="shared" ref="G3:G12" si="0">SUM(C3:F3)</f>
        <v>36466670986.291946</v>
      </c>
      <c r="H3" s="66"/>
      <c r="I3" s="67"/>
      <c r="J3" s="61"/>
    </row>
    <row r="4" spans="1:10" ht="22.5">
      <c r="A4" s="59" t="s">
        <v>829</v>
      </c>
      <c r="B4" s="60">
        <v>5876540999</v>
      </c>
      <c r="C4" s="61">
        <v>5975605867</v>
      </c>
      <c r="D4" s="61">
        <v>6693012215.5669994</v>
      </c>
      <c r="E4" s="61">
        <v>7173780915.1732664</v>
      </c>
      <c r="F4" s="61">
        <v>7690808044.7873087</v>
      </c>
      <c r="G4" s="61">
        <f t="shared" si="0"/>
        <v>27533207042.527573</v>
      </c>
      <c r="H4" s="66"/>
      <c r="I4" s="67"/>
      <c r="J4" s="61"/>
    </row>
    <row r="5" spans="1:10" ht="33.75">
      <c r="A5" s="59" t="s">
        <v>830</v>
      </c>
      <c r="B5" s="60">
        <v>5876540999</v>
      </c>
      <c r="C5" s="61">
        <v>5975605867</v>
      </c>
      <c r="D5" s="61">
        <v>6693012215.5669994</v>
      </c>
      <c r="E5" s="61">
        <v>7173780915.1732664</v>
      </c>
      <c r="F5" s="61">
        <v>7690808044.7873087</v>
      </c>
      <c r="G5" s="62">
        <f t="shared" si="0"/>
        <v>27533207042.527573</v>
      </c>
      <c r="H5" s="68">
        <v>0.30120210539787423</v>
      </c>
      <c r="I5" s="69">
        <v>4.8693952977410103E-2</v>
      </c>
      <c r="J5" s="70">
        <v>0.26745050906124118</v>
      </c>
    </row>
    <row r="6" spans="1:10" ht="33.75">
      <c r="A6" s="59" t="s">
        <v>831</v>
      </c>
      <c r="B6" s="60">
        <v>1587025609</v>
      </c>
      <c r="C6" s="61">
        <v>2069466671.4729996</v>
      </c>
      <c r="D6" s="61">
        <v>2010693443.4525537</v>
      </c>
      <c r="E6" s="61">
        <v>2138043056.4170637</v>
      </c>
      <c r="F6" s="61">
        <v>2273483287.6010389</v>
      </c>
      <c r="G6" s="62">
        <f t="shared" si="0"/>
        <v>8491686458.943656</v>
      </c>
      <c r="H6" s="68">
        <v>9.517490316895931E-2</v>
      </c>
      <c r="I6" s="69">
        <v>1.1096475512336241E-2</v>
      </c>
      <c r="J6" s="70">
        <v>8.8892585295324608E-2</v>
      </c>
    </row>
    <row r="7" spans="1:10" ht="45">
      <c r="A7" s="59" t="s">
        <v>832</v>
      </c>
      <c r="B7" s="60">
        <v>1587025609</v>
      </c>
      <c r="C7" s="71">
        <v>2272037078</v>
      </c>
      <c r="D7" s="71">
        <v>2410631339.7579999</v>
      </c>
      <c r="E7" s="71">
        <v>2562501114.1627541</v>
      </c>
      <c r="F7" s="71">
        <v>2723938684.3550076</v>
      </c>
      <c r="G7" s="72">
        <f t="shared" si="0"/>
        <v>9969108216.2757607</v>
      </c>
      <c r="H7" s="73"/>
      <c r="I7" s="74"/>
      <c r="J7" s="75"/>
    </row>
    <row r="8" spans="1:10" ht="45">
      <c r="A8" s="76" t="s">
        <v>833</v>
      </c>
      <c r="B8" s="77">
        <v>50000000</v>
      </c>
      <c r="C8" s="71">
        <v>50000000</v>
      </c>
      <c r="D8" s="71">
        <v>53050000</v>
      </c>
      <c r="E8" s="71">
        <v>56392150</v>
      </c>
      <c r="F8" s="71">
        <v>59944855.450000003</v>
      </c>
      <c r="G8" s="72">
        <f t="shared" si="0"/>
        <v>219387005.44999999</v>
      </c>
      <c r="H8" s="73"/>
      <c r="I8" s="74"/>
      <c r="J8" s="75"/>
    </row>
    <row r="9" spans="1:10" ht="45">
      <c r="A9" s="59" t="s">
        <v>834</v>
      </c>
      <c r="B9" s="60">
        <v>30000000</v>
      </c>
      <c r="C9" s="71">
        <v>30000000</v>
      </c>
      <c r="D9" s="71">
        <v>31830000</v>
      </c>
      <c r="E9" s="71">
        <v>33835290</v>
      </c>
      <c r="F9" s="71">
        <v>35966913.270000003</v>
      </c>
      <c r="G9" s="72">
        <f t="shared" si="0"/>
        <v>131632203.27000001</v>
      </c>
      <c r="H9" s="73"/>
      <c r="I9" s="74"/>
      <c r="J9" s="75"/>
    </row>
    <row r="10" spans="1:10" ht="45">
      <c r="A10" s="59" t="s">
        <v>835</v>
      </c>
      <c r="B10" s="60">
        <v>1000000</v>
      </c>
      <c r="C10" s="71">
        <v>1000000</v>
      </c>
      <c r="D10" s="71">
        <v>1061000</v>
      </c>
      <c r="E10" s="71">
        <v>1127843</v>
      </c>
      <c r="F10" s="71">
        <v>1198897.1089999999</v>
      </c>
      <c r="G10" s="72">
        <f t="shared" si="0"/>
        <v>4387740.1090000002</v>
      </c>
      <c r="H10" s="73"/>
      <c r="I10" s="74"/>
      <c r="J10" s="75"/>
    </row>
    <row r="11" spans="1:10" ht="102" thickBot="1">
      <c r="A11" s="78" t="s">
        <v>836</v>
      </c>
      <c r="B11" s="60">
        <v>70684515</v>
      </c>
      <c r="C11" s="71">
        <v>70684515</v>
      </c>
      <c r="D11" s="71">
        <v>74996270.415000007</v>
      </c>
      <c r="E11" s="71">
        <v>79721035.451145008</v>
      </c>
      <c r="F11" s="71">
        <v>84743460.684567139</v>
      </c>
      <c r="G11" s="72">
        <f t="shared" si="0"/>
        <v>310145281.55071217</v>
      </c>
      <c r="H11" s="79"/>
      <c r="I11" s="80"/>
      <c r="J11" s="81"/>
    </row>
    <row r="12" spans="1:10" ht="23.25" thickBot="1">
      <c r="A12" s="82" t="s">
        <v>837</v>
      </c>
      <c r="B12" s="83">
        <v>30207319977</v>
      </c>
      <c r="C12" s="83">
        <v>8145757053.4729996</v>
      </c>
      <c r="D12" s="83">
        <v>8810531929.4345531</v>
      </c>
      <c r="E12" s="83">
        <v>9425380297.0414753</v>
      </c>
      <c r="F12" s="83">
        <v>10085001706.342915</v>
      </c>
      <c r="G12" s="84">
        <f t="shared" si="0"/>
        <v>36466670986.291946</v>
      </c>
      <c r="H12" s="85">
        <v>0.42042483598773428</v>
      </c>
      <c r="I12" s="86">
        <v>5.979042848974634E-2</v>
      </c>
      <c r="J12" s="87">
        <v>0.36063440749798786</v>
      </c>
    </row>
    <row r="14" spans="1:10">
      <c r="C14" s="58">
        <v>8145757053.4729996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3B4D2-C8F1-489D-920B-34BACC81F4F1}">
  <dimension ref="A1:AB57"/>
  <sheetViews>
    <sheetView topLeftCell="A7" workbookViewId="0">
      <selection activeCell="F32" sqref="F32"/>
    </sheetView>
  </sheetViews>
  <sheetFormatPr baseColWidth="10" defaultColWidth="11.42578125" defaultRowHeight="15"/>
  <cols>
    <col min="1" max="1" width="61.28515625" style="131" bestFit="1" customWidth="1"/>
    <col min="2" max="2" width="16.7109375" style="88" hidden="1" customWidth="1"/>
    <col min="3" max="3" width="14" style="88" hidden="1" customWidth="1"/>
    <col min="4" max="4" width="16.7109375" style="88" bestFit="1" customWidth="1"/>
    <col min="5" max="5" width="15.42578125" style="89" bestFit="1" customWidth="1"/>
    <col min="6" max="6" width="15.140625" style="89" bestFit="1" customWidth="1"/>
    <col min="7" max="7" width="15.140625" style="88" hidden="1" customWidth="1"/>
    <col min="8" max="8" width="12.5703125" style="88" hidden="1" customWidth="1"/>
    <col min="9" max="9" width="15.140625" style="88" bestFit="1" customWidth="1"/>
    <col min="10" max="10" width="15.28515625" style="88" bestFit="1" customWidth="1"/>
    <col min="11" max="11" width="15.42578125" style="89" customWidth="1"/>
    <col min="12" max="12" width="15.140625" style="89" customWidth="1"/>
    <col min="13" max="13" width="16.7109375" style="88" hidden="1" customWidth="1"/>
    <col min="14" max="14" width="14" style="88" hidden="1" customWidth="1"/>
    <col min="15" max="15" width="15.28515625" style="88" bestFit="1" customWidth="1"/>
    <col min="16" max="16" width="15.42578125" style="89" customWidth="1"/>
    <col min="17" max="17" width="15.140625" style="89" customWidth="1"/>
    <col min="18" max="18" width="16.7109375" style="88" hidden="1" customWidth="1"/>
    <col min="19" max="19" width="14" style="88" hidden="1" customWidth="1"/>
    <col min="20" max="20" width="15.28515625" style="88" bestFit="1" customWidth="1"/>
    <col min="21" max="21" width="15.42578125" style="89" customWidth="1"/>
    <col min="22" max="22" width="15.140625" style="89" customWidth="1"/>
    <col min="23" max="23" width="16.7109375" style="88" hidden="1" customWidth="1"/>
    <col min="24" max="24" width="14" style="88" hidden="1" customWidth="1"/>
    <col min="25" max="25" width="16.7109375" style="88" bestFit="1" customWidth="1"/>
    <col min="26" max="26" width="15.42578125" style="89" customWidth="1"/>
    <col min="27" max="27" width="15.140625" style="89" customWidth="1"/>
    <col min="28" max="28" width="14.28515625" style="89" bestFit="1" customWidth="1"/>
    <col min="29" max="16384" width="11.42578125" style="89"/>
  </cols>
  <sheetData>
    <row r="1" spans="1:28" ht="15.75" thickBot="1">
      <c r="A1" s="451" t="s">
        <v>838</v>
      </c>
      <c r="B1" s="453" t="s">
        <v>839</v>
      </c>
      <c r="C1" s="454"/>
      <c r="D1" s="454"/>
      <c r="E1" s="454"/>
      <c r="F1" s="455"/>
      <c r="G1" s="448" t="s">
        <v>840</v>
      </c>
      <c r="H1" s="449"/>
      <c r="I1" s="449"/>
      <c r="J1" s="449"/>
      <c r="K1" s="449"/>
      <c r="L1" s="450"/>
      <c r="M1" s="448" t="s">
        <v>841</v>
      </c>
      <c r="N1" s="449"/>
      <c r="O1" s="449"/>
      <c r="P1" s="449"/>
      <c r="Q1" s="450"/>
      <c r="R1" s="448" t="s">
        <v>842</v>
      </c>
      <c r="S1" s="449"/>
      <c r="T1" s="449"/>
      <c r="U1" s="449"/>
      <c r="V1" s="450"/>
      <c r="W1" s="448" t="s">
        <v>843</v>
      </c>
      <c r="X1" s="449"/>
      <c r="Y1" s="449"/>
      <c r="Z1" s="449"/>
      <c r="AA1" s="450"/>
    </row>
    <row r="2" spans="1:28" ht="15.75" thickBot="1">
      <c r="A2" s="452"/>
      <c r="B2" s="90" t="s">
        <v>844</v>
      </c>
      <c r="C2" s="91" t="s">
        <v>845</v>
      </c>
      <c r="D2" s="91" t="s">
        <v>846</v>
      </c>
      <c r="E2" s="92" t="s">
        <v>939</v>
      </c>
      <c r="F2" s="93" t="s">
        <v>847</v>
      </c>
      <c r="G2" s="90" t="s">
        <v>844</v>
      </c>
      <c r="H2" s="91" t="s">
        <v>845</v>
      </c>
      <c r="I2" s="91" t="s">
        <v>1048</v>
      </c>
      <c r="J2" s="91" t="s">
        <v>846</v>
      </c>
      <c r="K2" s="92" t="s">
        <v>939</v>
      </c>
      <c r="L2" s="94" t="s">
        <v>847</v>
      </c>
      <c r="M2" s="90" t="s">
        <v>844</v>
      </c>
      <c r="N2" s="91" t="s">
        <v>845</v>
      </c>
      <c r="O2" s="91" t="s">
        <v>846</v>
      </c>
      <c r="P2" s="92" t="s">
        <v>939</v>
      </c>
      <c r="Q2" s="94" t="s">
        <v>847</v>
      </c>
      <c r="R2" s="90" t="s">
        <v>844</v>
      </c>
      <c r="S2" s="91" t="s">
        <v>845</v>
      </c>
      <c r="T2" s="91" t="s">
        <v>846</v>
      </c>
      <c r="U2" s="92" t="s">
        <v>939</v>
      </c>
      <c r="V2" s="94" t="s">
        <v>847</v>
      </c>
      <c r="W2" s="90" t="s">
        <v>844</v>
      </c>
      <c r="X2" s="91" t="s">
        <v>845</v>
      </c>
      <c r="Y2" s="91" t="s">
        <v>846</v>
      </c>
      <c r="Z2" s="92" t="s">
        <v>939</v>
      </c>
      <c r="AA2" s="94" t="s">
        <v>847</v>
      </c>
    </row>
    <row r="3" spans="1:28">
      <c r="A3" s="95" t="s">
        <v>848</v>
      </c>
      <c r="B3" s="96">
        <v>4562801000</v>
      </c>
      <c r="C3" s="97"/>
      <c r="D3" s="97">
        <v>4562801000</v>
      </c>
      <c r="E3" s="97">
        <f>+D4</f>
        <v>4562801000</v>
      </c>
      <c r="F3" s="98"/>
      <c r="G3" s="96">
        <v>5137514057</v>
      </c>
      <c r="H3" s="97"/>
      <c r="I3" s="97">
        <v>5137514057</v>
      </c>
      <c r="J3" s="97">
        <v>5137514057</v>
      </c>
      <c r="K3" s="97">
        <v>5137514057</v>
      </c>
      <c r="L3" s="98"/>
      <c r="M3" s="96">
        <v>5461177442.5909996</v>
      </c>
      <c r="N3" s="97"/>
      <c r="O3" s="97">
        <v>5461177442.5909996</v>
      </c>
      <c r="P3" s="97">
        <f>+O4</f>
        <v>5461177442.5909996</v>
      </c>
      <c r="Q3" s="98"/>
      <c r="R3" s="96">
        <v>5805231621.4742327</v>
      </c>
      <c r="S3" s="97"/>
      <c r="T3" s="97">
        <v>5805231621.4742327</v>
      </c>
      <c r="U3" s="97">
        <f>+T4</f>
        <v>5805231621.4742327</v>
      </c>
      <c r="V3" s="98"/>
      <c r="W3" s="96">
        <f>+G3+R3+M3+B3</f>
        <v>20966724121.065231</v>
      </c>
      <c r="X3" s="97">
        <f>+H3+S3+N3+C3</f>
        <v>0</v>
      </c>
      <c r="Y3" s="99">
        <f t="shared" ref="Y3:Y34" si="0">+J3+T3+O3+D3</f>
        <v>20966724121.065231</v>
      </c>
      <c r="Z3" s="97">
        <f t="shared" ref="Z3:Z34" si="1">+K3+U3+P3+E3</f>
        <v>20966724121.065231</v>
      </c>
      <c r="AA3" s="98">
        <f t="shared" ref="AA3:AA34" si="2">+L3+V3+Q3+F3</f>
        <v>0</v>
      </c>
      <c r="AB3" s="133">
        <f>+Y3/Z56</f>
        <v>0.57495580358697285</v>
      </c>
    </row>
    <row r="4" spans="1:28" ht="15.75" thickBot="1">
      <c r="A4" s="100" t="s">
        <v>849</v>
      </c>
      <c r="B4" s="101">
        <v>4562801000</v>
      </c>
      <c r="C4" s="102"/>
      <c r="D4" s="102">
        <v>4562801000</v>
      </c>
      <c r="E4" s="102"/>
      <c r="F4" s="103"/>
      <c r="G4" s="101">
        <v>5137514057</v>
      </c>
      <c r="H4" s="102"/>
      <c r="I4" s="102"/>
      <c r="J4" s="102">
        <v>5137514057</v>
      </c>
      <c r="K4" s="102"/>
      <c r="L4" s="103"/>
      <c r="M4" s="101">
        <v>5461177442.5909996</v>
      </c>
      <c r="N4" s="102"/>
      <c r="O4" s="102">
        <v>5461177442.5909996</v>
      </c>
      <c r="P4" s="102"/>
      <c r="Q4" s="103"/>
      <c r="R4" s="101">
        <v>5805231621.4742327</v>
      </c>
      <c r="S4" s="102"/>
      <c r="T4" s="102">
        <v>5805231621.4742327</v>
      </c>
      <c r="U4" s="102"/>
      <c r="V4" s="103"/>
      <c r="W4" s="101">
        <f t="shared" ref="W4:W55" si="3">+G4+R4+M4+B4</f>
        <v>20966724121.065231</v>
      </c>
      <c r="X4" s="102">
        <f t="shared" ref="X4:X35" si="4">+H4+S4+N4+C4</f>
        <v>0</v>
      </c>
      <c r="Y4" s="102">
        <f t="shared" si="0"/>
        <v>20966724121.065231</v>
      </c>
      <c r="Z4" s="102">
        <f t="shared" si="1"/>
        <v>0</v>
      </c>
      <c r="AA4" s="103">
        <f t="shared" si="2"/>
        <v>0</v>
      </c>
    </row>
    <row r="5" spans="1:28">
      <c r="A5" s="104" t="s">
        <v>850</v>
      </c>
      <c r="B5" s="105">
        <v>1412804867</v>
      </c>
      <c r="C5" s="106"/>
      <c r="D5" s="106">
        <v>1412804867</v>
      </c>
      <c r="E5" s="106">
        <f>+D6</f>
        <v>1412804867</v>
      </c>
      <c r="F5" s="107"/>
      <c r="G5" s="105">
        <v>1555498158.5669999</v>
      </c>
      <c r="H5" s="106"/>
      <c r="I5" s="106"/>
      <c r="J5" s="106">
        <v>1555498158.5669999</v>
      </c>
      <c r="K5" s="106">
        <v>1555498158.5669999</v>
      </c>
      <c r="L5" s="107"/>
      <c r="M5" s="105">
        <v>1712603472.5822668</v>
      </c>
      <c r="N5" s="106"/>
      <c r="O5" s="106">
        <v>1712603472.5822668</v>
      </c>
      <c r="P5" s="106">
        <f>+O6</f>
        <v>1712603472.5822668</v>
      </c>
      <c r="Q5" s="107"/>
      <c r="R5" s="105">
        <v>1885576423.3130758</v>
      </c>
      <c r="S5" s="106"/>
      <c r="T5" s="106">
        <v>1885576423.3130758</v>
      </c>
      <c r="U5" s="106">
        <f>+T6</f>
        <v>1885576423.3130758</v>
      </c>
      <c r="V5" s="107"/>
      <c r="W5" s="105">
        <f t="shared" si="3"/>
        <v>6566482921.4623423</v>
      </c>
      <c r="X5" s="106">
        <f t="shared" si="4"/>
        <v>0</v>
      </c>
      <c r="Y5" s="106">
        <f t="shared" si="0"/>
        <v>6566482921.4623423</v>
      </c>
      <c r="Z5" s="106">
        <f t="shared" si="1"/>
        <v>6566482921.4623423</v>
      </c>
      <c r="AA5" s="107">
        <f t="shared" si="2"/>
        <v>0</v>
      </c>
      <c r="AB5" s="133">
        <f>+Y5/Z56</f>
        <v>0.18006806609604498</v>
      </c>
    </row>
    <row r="6" spans="1:28" ht="15.75" thickBot="1">
      <c r="A6" s="108" t="s">
        <v>851</v>
      </c>
      <c r="B6" s="109">
        <v>1412804867</v>
      </c>
      <c r="C6" s="110"/>
      <c r="D6" s="110">
        <v>1412804867</v>
      </c>
      <c r="E6" s="110"/>
      <c r="F6" s="111"/>
      <c r="G6" s="109">
        <v>1555498158.5669999</v>
      </c>
      <c r="H6" s="110"/>
      <c r="I6" s="110"/>
      <c r="J6" s="110">
        <v>1555498158.5669999</v>
      </c>
      <c r="K6" s="110"/>
      <c r="L6" s="111"/>
      <c r="M6" s="109">
        <v>1712603472.5822668</v>
      </c>
      <c r="N6" s="110"/>
      <c r="O6" s="110">
        <v>1712603472.5822668</v>
      </c>
      <c r="P6" s="110"/>
      <c r="Q6" s="111"/>
      <c r="R6" s="109">
        <v>1885576423.3130758</v>
      </c>
      <c r="S6" s="110"/>
      <c r="T6" s="110">
        <v>1885576423.3130758</v>
      </c>
      <c r="U6" s="110"/>
      <c r="V6" s="111"/>
      <c r="W6" s="109">
        <f t="shared" si="3"/>
        <v>6566482921.4623423</v>
      </c>
      <c r="X6" s="110">
        <f t="shared" si="4"/>
        <v>0</v>
      </c>
      <c r="Y6" s="110">
        <f t="shared" si="0"/>
        <v>6566482921.4623423</v>
      </c>
      <c r="Z6" s="110">
        <f t="shared" si="1"/>
        <v>0</v>
      </c>
      <c r="AA6" s="111">
        <f t="shared" si="2"/>
        <v>0</v>
      </c>
    </row>
    <row r="7" spans="1:28">
      <c r="A7" s="95" t="s">
        <v>852</v>
      </c>
      <c r="B7" s="96">
        <v>4004982424</v>
      </c>
      <c r="C7" s="97"/>
      <c r="D7" s="97">
        <v>4004982424</v>
      </c>
      <c r="E7" s="97"/>
      <c r="F7" s="98">
        <f>+D7</f>
        <v>4004982424</v>
      </c>
      <c r="G7" s="96">
        <v>0</v>
      </c>
      <c r="H7" s="97"/>
      <c r="I7" s="97"/>
      <c r="J7" s="97">
        <v>0</v>
      </c>
      <c r="K7" s="97"/>
      <c r="L7" s="98">
        <v>0</v>
      </c>
      <c r="M7" s="96">
        <v>0</v>
      </c>
      <c r="N7" s="97"/>
      <c r="O7" s="97">
        <v>0</v>
      </c>
      <c r="P7" s="97"/>
      <c r="Q7" s="98">
        <f>+O7</f>
        <v>0</v>
      </c>
      <c r="R7" s="96">
        <v>0</v>
      </c>
      <c r="S7" s="97"/>
      <c r="T7" s="97">
        <v>0</v>
      </c>
      <c r="U7" s="97"/>
      <c r="V7" s="98">
        <f>+T7</f>
        <v>0</v>
      </c>
      <c r="W7" s="96">
        <f t="shared" si="3"/>
        <v>4004982424</v>
      </c>
      <c r="X7" s="97">
        <f t="shared" si="4"/>
        <v>0</v>
      </c>
      <c r="Y7" s="97">
        <f t="shared" si="0"/>
        <v>4004982424</v>
      </c>
      <c r="Z7" s="97">
        <f t="shared" si="1"/>
        <v>0</v>
      </c>
      <c r="AA7" s="98">
        <f t="shared" si="2"/>
        <v>4004982424</v>
      </c>
      <c r="AB7" s="132">
        <f>+Z56-Z5-Z3</f>
        <v>8933463943.7643661</v>
      </c>
    </row>
    <row r="8" spans="1:28" ht="15.75" thickBot="1">
      <c r="A8" s="100" t="s">
        <v>853</v>
      </c>
      <c r="B8" s="101">
        <v>4004982424</v>
      </c>
      <c r="C8" s="102"/>
      <c r="D8" s="102">
        <v>4004982424</v>
      </c>
      <c r="E8" s="102"/>
      <c r="F8" s="103"/>
      <c r="G8" s="101">
        <v>0</v>
      </c>
      <c r="H8" s="102"/>
      <c r="I8" s="102"/>
      <c r="J8" s="102">
        <v>0</v>
      </c>
      <c r="K8" s="102"/>
      <c r="L8" s="103"/>
      <c r="M8" s="101">
        <v>0</v>
      </c>
      <c r="N8" s="102"/>
      <c r="O8" s="102">
        <v>0</v>
      </c>
      <c r="P8" s="102"/>
      <c r="Q8" s="103"/>
      <c r="R8" s="101">
        <v>0</v>
      </c>
      <c r="S8" s="102"/>
      <c r="T8" s="102">
        <v>0</v>
      </c>
      <c r="U8" s="102"/>
      <c r="V8" s="103"/>
      <c r="W8" s="101">
        <f t="shared" si="3"/>
        <v>4004982424</v>
      </c>
      <c r="X8" s="102">
        <f t="shared" si="4"/>
        <v>0</v>
      </c>
      <c r="Y8" s="102">
        <f t="shared" si="0"/>
        <v>4004982424</v>
      </c>
      <c r="Z8" s="102">
        <f t="shared" si="1"/>
        <v>0</v>
      </c>
      <c r="AA8" s="103">
        <f t="shared" si="2"/>
        <v>0</v>
      </c>
    </row>
    <row r="9" spans="1:28">
      <c r="A9" s="95" t="s">
        <v>854</v>
      </c>
      <c r="B9" s="96">
        <v>0</v>
      </c>
      <c r="C9" s="97"/>
      <c r="D9" s="97">
        <v>0</v>
      </c>
      <c r="E9" s="97"/>
      <c r="F9" s="98"/>
      <c r="G9" s="96">
        <v>0</v>
      </c>
      <c r="H9" s="97"/>
      <c r="I9" s="97"/>
      <c r="J9" s="97">
        <v>0</v>
      </c>
      <c r="K9" s="97"/>
      <c r="L9" s="98"/>
      <c r="M9" s="96">
        <v>0</v>
      </c>
      <c r="N9" s="97"/>
      <c r="O9" s="97">
        <v>0</v>
      </c>
      <c r="P9" s="97"/>
      <c r="Q9" s="98"/>
      <c r="R9" s="96">
        <v>0</v>
      </c>
      <c r="S9" s="97"/>
      <c r="T9" s="97">
        <v>0</v>
      </c>
      <c r="U9" s="97"/>
      <c r="V9" s="98"/>
      <c r="W9" s="96">
        <f t="shared" si="3"/>
        <v>0</v>
      </c>
      <c r="X9" s="97">
        <f t="shared" si="4"/>
        <v>0</v>
      </c>
      <c r="Y9" s="97">
        <f t="shared" si="0"/>
        <v>0</v>
      </c>
      <c r="Z9" s="97">
        <f t="shared" si="1"/>
        <v>0</v>
      </c>
      <c r="AA9" s="98">
        <f t="shared" si="2"/>
        <v>0</v>
      </c>
    </row>
    <row r="10" spans="1:28" ht="30.75" thickBot="1">
      <c r="A10" s="112" t="s">
        <v>855</v>
      </c>
      <c r="B10" s="101">
        <v>0</v>
      </c>
      <c r="C10" s="102"/>
      <c r="D10" s="102">
        <v>0</v>
      </c>
      <c r="E10" s="102"/>
      <c r="F10" s="103"/>
      <c r="G10" s="101">
        <v>0</v>
      </c>
      <c r="H10" s="102"/>
      <c r="I10" s="102"/>
      <c r="J10" s="102">
        <v>0</v>
      </c>
      <c r="K10" s="102"/>
      <c r="L10" s="103"/>
      <c r="M10" s="101">
        <v>0</v>
      </c>
      <c r="N10" s="102"/>
      <c r="O10" s="102">
        <v>0</v>
      </c>
      <c r="P10" s="102"/>
      <c r="Q10" s="103"/>
      <c r="R10" s="101">
        <v>0</v>
      </c>
      <c r="S10" s="102"/>
      <c r="T10" s="102">
        <v>0</v>
      </c>
      <c r="U10" s="102"/>
      <c r="V10" s="103"/>
      <c r="W10" s="101">
        <f t="shared" si="3"/>
        <v>0</v>
      </c>
      <c r="X10" s="102">
        <f t="shared" si="4"/>
        <v>0</v>
      </c>
      <c r="Y10" s="102">
        <f t="shared" si="0"/>
        <v>0</v>
      </c>
      <c r="Z10" s="102">
        <f t="shared" si="1"/>
        <v>0</v>
      </c>
      <c r="AA10" s="103">
        <f t="shared" si="2"/>
        <v>0</v>
      </c>
    </row>
    <row r="11" spans="1:28" s="116" customFormat="1">
      <c r="A11" s="113" t="s">
        <v>856</v>
      </c>
      <c r="B11" s="114">
        <v>6589051357</v>
      </c>
      <c r="C11" s="99"/>
      <c r="D11" s="99">
        <v>6589051357</v>
      </c>
      <c r="E11" s="99">
        <v>0</v>
      </c>
      <c r="F11" s="115">
        <f>+D11-E11</f>
        <v>6589051357</v>
      </c>
      <c r="G11" s="114">
        <v>6886217573.2007008</v>
      </c>
      <c r="H11" s="99"/>
      <c r="I11" s="99"/>
      <c r="J11" s="99">
        <v>6886217573.2007008</v>
      </c>
      <c r="K11" s="99">
        <v>0</v>
      </c>
      <c r="L11" s="115">
        <f>+J11-K11</f>
        <v>6886217573.2007008</v>
      </c>
      <c r="M11" s="114">
        <v>7243180227.1816711</v>
      </c>
      <c r="N11" s="99"/>
      <c r="O11" s="99">
        <v>7243180227.1816711</v>
      </c>
      <c r="P11" s="99">
        <v>0</v>
      </c>
      <c r="Q11" s="115">
        <f>+O11-P11</f>
        <v>7243180227.1816711</v>
      </c>
      <c r="R11" s="114">
        <v>7619164734.0672483</v>
      </c>
      <c r="S11" s="99"/>
      <c r="T11" s="99">
        <v>7619164734.0672483</v>
      </c>
      <c r="U11" s="99">
        <v>0</v>
      </c>
      <c r="V11" s="115">
        <f>+T11-U11</f>
        <v>7619164734.0672483</v>
      </c>
      <c r="W11" s="114">
        <f t="shared" si="3"/>
        <v>28337613891.449619</v>
      </c>
      <c r="X11" s="99">
        <f t="shared" si="4"/>
        <v>0</v>
      </c>
      <c r="Y11" s="99">
        <f t="shared" si="0"/>
        <v>28337613891.449619</v>
      </c>
      <c r="Z11" s="99">
        <f t="shared" si="1"/>
        <v>0</v>
      </c>
      <c r="AA11" s="115">
        <f t="shared" si="2"/>
        <v>28337613891.449619</v>
      </c>
    </row>
    <row r="12" spans="1:28">
      <c r="A12" s="117" t="s">
        <v>857</v>
      </c>
      <c r="B12" s="118">
        <v>2480008672</v>
      </c>
      <c r="C12" s="119"/>
      <c r="D12" s="119">
        <v>2480008672</v>
      </c>
      <c r="E12" s="119"/>
      <c r="F12" s="120"/>
      <c r="G12" s="118">
        <v>2591857063.1072001</v>
      </c>
      <c r="H12" s="119"/>
      <c r="I12" s="119">
        <v>2432010225.6704001</v>
      </c>
      <c r="J12" s="119">
        <v>2591857063.1072001</v>
      </c>
      <c r="K12" s="119"/>
      <c r="L12" s="120"/>
      <c r="M12" s="118">
        <v>2755144058.0829539</v>
      </c>
      <c r="N12" s="119"/>
      <c r="O12" s="119">
        <v>2755144058.0829539</v>
      </c>
      <c r="P12" s="119"/>
      <c r="Q12" s="120"/>
      <c r="R12" s="118">
        <v>2928718133.7421799</v>
      </c>
      <c r="S12" s="119"/>
      <c r="T12" s="119">
        <v>2928718133.7421799</v>
      </c>
      <c r="U12" s="119"/>
      <c r="V12" s="120"/>
      <c r="W12" s="118">
        <f t="shared" si="3"/>
        <v>10755727926.932335</v>
      </c>
      <c r="X12" s="119">
        <f t="shared" si="4"/>
        <v>0</v>
      </c>
      <c r="Y12" s="119">
        <f t="shared" si="0"/>
        <v>10755727926.932335</v>
      </c>
      <c r="Z12" s="119">
        <f t="shared" si="1"/>
        <v>0</v>
      </c>
      <c r="AA12" s="120">
        <f t="shared" si="2"/>
        <v>0</v>
      </c>
    </row>
    <row r="13" spans="1:28" ht="15.75" thickBot="1">
      <c r="A13" s="112" t="s">
        <v>858</v>
      </c>
      <c r="B13" s="101">
        <v>4109042685</v>
      </c>
      <c r="C13" s="102"/>
      <c r="D13" s="102">
        <v>4109042685</v>
      </c>
      <c r="E13" s="102"/>
      <c r="F13" s="103"/>
      <c r="G13" s="101">
        <v>4294360510.0935001</v>
      </c>
      <c r="H13" s="102"/>
      <c r="I13" s="102">
        <v>3562114500.5599999</v>
      </c>
      <c r="J13" s="102">
        <v>4294360510.0935001</v>
      </c>
      <c r="K13" s="102"/>
      <c r="L13" s="103"/>
      <c r="M13" s="101">
        <v>4488036169.0987167</v>
      </c>
      <c r="N13" s="102"/>
      <c r="O13" s="102">
        <v>4488036169.0987167</v>
      </c>
      <c r="P13" s="102"/>
      <c r="Q13" s="103"/>
      <c r="R13" s="101">
        <v>4690446600.3250685</v>
      </c>
      <c r="S13" s="102"/>
      <c r="T13" s="102">
        <v>4690446600.3250685</v>
      </c>
      <c r="U13" s="102"/>
      <c r="V13" s="103"/>
      <c r="W13" s="101">
        <f t="shared" si="3"/>
        <v>17581885964.517284</v>
      </c>
      <c r="X13" s="102">
        <f t="shared" si="4"/>
        <v>0</v>
      </c>
      <c r="Y13" s="102">
        <f t="shared" si="0"/>
        <v>17581885964.517284</v>
      </c>
      <c r="Z13" s="102">
        <f t="shared" si="1"/>
        <v>0</v>
      </c>
      <c r="AA13" s="103">
        <f t="shared" si="2"/>
        <v>0</v>
      </c>
    </row>
    <row r="14" spans="1:28">
      <c r="A14" s="95" t="s">
        <v>859</v>
      </c>
      <c r="B14" s="96">
        <v>5442503818.7300005</v>
      </c>
      <c r="C14" s="97"/>
      <c r="D14" s="97">
        <v>5442503818.7300005</v>
      </c>
      <c r="E14" s="97">
        <f>+D14*0.1</f>
        <v>544250381.87300003</v>
      </c>
      <c r="F14" s="98">
        <f>+D14*0.9</f>
        <v>4898253436.8570004</v>
      </c>
      <c r="G14" s="96">
        <v>5774496551.6725302</v>
      </c>
      <c r="H14" s="97"/>
      <c r="I14" s="97"/>
      <c r="J14" s="97">
        <v>5774496551.6725302</v>
      </c>
      <c r="K14" s="97">
        <v>577449655.16725302</v>
      </c>
      <c r="L14" s="98">
        <v>5197046896.5052776</v>
      </c>
      <c r="M14" s="96">
        <v>6138289834.4278994</v>
      </c>
      <c r="N14" s="97"/>
      <c r="O14" s="97">
        <v>6138289834.4278994</v>
      </c>
      <c r="P14" s="97">
        <f>+O14*0.1</f>
        <v>613828983.44278991</v>
      </c>
      <c r="Q14" s="98">
        <f>+O14*0.9</f>
        <v>5524460850.9851093</v>
      </c>
      <c r="R14" s="96">
        <v>6525002093.9968567</v>
      </c>
      <c r="S14" s="97"/>
      <c r="T14" s="97">
        <v>6525002093.9968567</v>
      </c>
      <c r="U14" s="97">
        <f>+T14*0.1</f>
        <v>652500209.39968574</v>
      </c>
      <c r="V14" s="98">
        <f>+T14*0.9</f>
        <v>5872501884.5971708</v>
      </c>
      <c r="W14" s="96">
        <f t="shared" si="3"/>
        <v>23880292298.827286</v>
      </c>
      <c r="X14" s="97">
        <f t="shared" si="4"/>
        <v>0</v>
      </c>
      <c r="Y14" s="99">
        <f t="shared" si="0"/>
        <v>23880292298.827286</v>
      </c>
      <c r="Z14" s="97">
        <f t="shared" si="1"/>
        <v>2388029229.8827291</v>
      </c>
      <c r="AA14" s="98">
        <f t="shared" si="2"/>
        <v>21492263068.944557</v>
      </c>
    </row>
    <row r="15" spans="1:28" ht="30.75" thickBot="1">
      <c r="A15" s="112" t="s">
        <v>860</v>
      </c>
      <c r="B15" s="101">
        <v>5442503818.7300005</v>
      </c>
      <c r="C15" s="102"/>
      <c r="D15" s="102">
        <v>5442503818.7300005</v>
      </c>
      <c r="E15" s="102"/>
      <c r="F15" s="103"/>
      <c r="G15" s="101">
        <v>5774496551.6725302</v>
      </c>
      <c r="H15" s="102"/>
      <c r="I15" s="102">
        <v>5675673314.7675991</v>
      </c>
      <c r="J15" s="102">
        <v>5774496551.6725302</v>
      </c>
      <c r="K15" s="102"/>
      <c r="L15" s="103"/>
      <c r="M15" s="101">
        <v>6138289834.4278994</v>
      </c>
      <c r="N15" s="102"/>
      <c r="O15" s="102">
        <v>6138289834.4278994</v>
      </c>
      <c r="P15" s="102"/>
      <c r="Q15" s="103"/>
      <c r="R15" s="101">
        <v>6525002093.9968567</v>
      </c>
      <c r="S15" s="102"/>
      <c r="T15" s="102">
        <v>6525002093.9968567</v>
      </c>
      <c r="U15" s="102"/>
      <c r="V15" s="103"/>
      <c r="W15" s="101">
        <f t="shared" si="3"/>
        <v>23880292298.827286</v>
      </c>
      <c r="X15" s="102">
        <f t="shared" si="4"/>
        <v>0</v>
      </c>
      <c r="Y15" s="102">
        <f t="shared" si="0"/>
        <v>23880292298.827286</v>
      </c>
      <c r="Z15" s="102">
        <f t="shared" si="1"/>
        <v>0</v>
      </c>
      <c r="AA15" s="103">
        <f t="shared" si="2"/>
        <v>0</v>
      </c>
    </row>
    <row r="16" spans="1:28">
      <c r="A16" s="95" t="s">
        <v>861</v>
      </c>
      <c r="B16" s="96">
        <v>3491792900</v>
      </c>
      <c r="C16" s="97"/>
      <c r="D16" s="97">
        <v>3491792900</v>
      </c>
      <c r="E16" s="97"/>
      <c r="F16" s="98"/>
      <c r="G16" s="96">
        <v>1860009037.8870001</v>
      </c>
      <c r="H16" s="97"/>
      <c r="I16" s="97">
        <v>2003939822.1066911</v>
      </c>
      <c r="J16" s="97">
        <v>1860009037.8870001</v>
      </c>
      <c r="K16" s="97"/>
      <c r="L16" s="98"/>
      <c r="M16" s="96">
        <v>1977189607.273881</v>
      </c>
      <c r="N16" s="97"/>
      <c r="O16" s="97">
        <v>1977189607.273881</v>
      </c>
      <c r="P16" s="97"/>
      <c r="Q16" s="98"/>
      <c r="R16" s="96">
        <v>2101752552.5321355</v>
      </c>
      <c r="S16" s="97"/>
      <c r="T16" s="97">
        <v>2101752552.5321355</v>
      </c>
      <c r="U16" s="97"/>
      <c r="V16" s="98"/>
      <c r="W16" s="96">
        <f t="shared" si="3"/>
        <v>9430744097.6930161</v>
      </c>
      <c r="X16" s="97">
        <f t="shared" si="4"/>
        <v>0</v>
      </c>
      <c r="Y16" s="99">
        <f t="shared" si="0"/>
        <v>9430744097.6930161</v>
      </c>
      <c r="Z16" s="97">
        <f t="shared" si="1"/>
        <v>0</v>
      </c>
      <c r="AA16" s="98">
        <f t="shared" si="2"/>
        <v>0</v>
      </c>
    </row>
    <row r="17" spans="1:27">
      <c r="A17" s="117" t="s">
        <v>862</v>
      </c>
      <c r="B17" s="118">
        <v>3111954033</v>
      </c>
      <c r="C17" s="119"/>
      <c r="D17" s="119">
        <v>3111954033</v>
      </c>
      <c r="E17" s="121">
        <f>+D17*0.1</f>
        <v>311195403.30000001</v>
      </c>
      <c r="F17" s="122">
        <f>+D17*0.9</f>
        <v>2800758629.7000003</v>
      </c>
      <c r="G17" s="118">
        <v>1457000000</v>
      </c>
      <c r="H17" s="119"/>
      <c r="I17" s="119"/>
      <c r="J17" s="119">
        <v>1457000000</v>
      </c>
      <c r="K17" s="121">
        <v>145700000</v>
      </c>
      <c r="L17" s="122">
        <v>1311300000</v>
      </c>
      <c r="M17" s="118">
        <v>1548791000</v>
      </c>
      <c r="N17" s="119"/>
      <c r="O17" s="119">
        <v>1548791000</v>
      </c>
      <c r="P17" s="121">
        <f>+O17*0.1</f>
        <v>154879100</v>
      </c>
      <c r="Q17" s="122">
        <f>+O17*0.9</f>
        <v>1393911900</v>
      </c>
      <c r="R17" s="118">
        <v>1646364833</v>
      </c>
      <c r="S17" s="119"/>
      <c r="T17" s="119">
        <v>1646364833</v>
      </c>
      <c r="U17" s="121">
        <f>+T17*0.1</f>
        <v>164636483.30000001</v>
      </c>
      <c r="V17" s="122">
        <f>+T17*0.9</f>
        <v>1481728349.7</v>
      </c>
      <c r="W17" s="118">
        <f t="shared" si="3"/>
        <v>7764109866</v>
      </c>
      <c r="X17" s="119">
        <f t="shared" si="4"/>
        <v>0</v>
      </c>
      <c r="Y17" s="119">
        <f t="shared" si="0"/>
        <v>7764109866</v>
      </c>
      <c r="Z17" s="121">
        <f t="shared" si="1"/>
        <v>776410986.60000002</v>
      </c>
      <c r="AA17" s="122">
        <f t="shared" si="2"/>
        <v>6987698879.3999996</v>
      </c>
    </row>
    <row r="18" spans="1:27" ht="15.75" thickBot="1">
      <c r="A18" s="112" t="s">
        <v>863</v>
      </c>
      <c r="B18" s="101">
        <v>379838867</v>
      </c>
      <c r="C18" s="102"/>
      <c r="D18" s="102">
        <v>379838867</v>
      </c>
      <c r="E18" s="121">
        <f>+D18*0.1</f>
        <v>37983886.700000003</v>
      </c>
      <c r="F18" s="122">
        <f>+D18*0.9</f>
        <v>341854980.30000001</v>
      </c>
      <c r="G18" s="101">
        <v>403009037.88700002</v>
      </c>
      <c r="H18" s="102"/>
      <c r="I18" s="102"/>
      <c r="J18" s="102">
        <v>403009037.88700002</v>
      </c>
      <c r="K18" s="121">
        <f>+J18*0.1</f>
        <v>40300903.788700007</v>
      </c>
      <c r="L18" s="122">
        <f>+J18*0.9</f>
        <v>362708134.09830004</v>
      </c>
      <c r="M18" s="101">
        <v>428398607.27388102</v>
      </c>
      <c r="N18" s="102"/>
      <c r="O18" s="102">
        <v>428398607.27388102</v>
      </c>
      <c r="P18" s="121">
        <f>+O18*0.1</f>
        <v>42839860.727388106</v>
      </c>
      <c r="Q18" s="122">
        <f>+O18*0.9</f>
        <v>385558746.54649293</v>
      </c>
      <c r="R18" s="101">
        <v>455387719.53213555</v>
      </c>
      <c r="S18" s="102"/>
      <c r="T18" s="102">
        <v>455387719.53213555</v>
      </c>
      <c r="U18" s="121">
        <f>+T18*0.1</f>
        <v>45538771.953213558</v>
      </c>
      <c r="V18" s="122">
        <f>+T18*0.9</f>
        <v>409848947.57892197</v>
      </c>
      <c r="W18" s="101">
        <f t="shared" si="3"/>
        <v>1666634231.6930165</v>
      </c>
      <c r="X18" s="102">
        <f t="shared" si="4"/>
        <v>0</v>
      </c>
      <c r="Y18" s="102">
        <f t="shared" si="0"/>
        <v>1666634231.6930165</v>
      </c>
      <c r="Z18" s="102">
        <f t="shared" si="1"/>
        <v>166663423.16930169</v>
      </c>
      <c r="AA18" s="123">
        <f t="shared" si="2"/>
        <v>1499970808.5237148</v>
      </c>
    </row>
    <row r="19" spans="1:27">
      <c r="A19" s="95" t="s">
        <v>864</v>
      </c>
      <c r="B19" s="96">
        <v>379508762</v>
      </c>
      <c r="C19" s="97"/>
      <c r="D19" s="97">
        <v>379508762</v>
      </c>
      <c r="E19" s="97">
        <f>+D19*0.1</f>
        <v>37950876.200000003</v>
      </c>
      <c r="F19" s="98">
        <f>+D19*0.9</f>
        <v>341557885.80000001</v>
      </c>
      <c r="G19" s="96">
        <v>402658796.48199999</v>
      </c>
      <c r="H19" s="97"/>
      <c r="I19" s="97">
        <v>418000000</v>
      </c>
      <c r="J19" s="97">
        <v>402658796.48199999</v>
      </c>
      <c r="K19" s="97">
        <v>40265879.648200005</v>
      </c>
      <c r="L19" s="98">
        <v>362392916.83380002</v>
      </c>
      <c r="M19" s="96">
        <v>428026300.660366</v>
      </c>
      <c r="N19" s="97"/>
      <c r="O19" s="97">
        <v>428026300.660366</v>
      </c>
      <c r="P19" s="97">
        <f>+O19*0.1</f>
        <v>42802630.066036604</v>
      </c>
      <c r="Q19" s="98">
        <f>+O19*0.9</f>
        <v>385223670.59432942</v>
      </c>
      <c r="R19" s="96">
        <v>454991957.60196906</v>
      </c>
      <c r="S19" s="97"/>
      <c r="T19" s="97">
        <v>454991957.60196906</v>
      </c>
      <c r="U19" s="97">
        <f>+T19*0.1</f>
        <v>45499195.760196909</v>
      </c>
      <c r="V19" s="98">
        <f>+T19*0.9</f>
        <v>409492761.84177214</v>
      </c>
      <c r="W19" s="96">
        <f t="shared" si="3"/>
        <v>1665185816.7443352</v>
      </c>
      <c r="X19" s="97">
        <f t="shared" si="4"/>
        <v>0</v>
      </c>
      <c r="Y19" s="97">
        <f t="shared" si="0"/>
        <v>1665185816.7443352</v>
      </c>
      <c r="Z19" s="97">
        <f t="shared" si="1"/>
        <v>166518581.67443353</v>
      </c>
      <c r="AA19" s="98">
        <f t="shared" si="2"/>
        <v>1498667235.0699015</v>
      </c>
    </row>
    <row r="20" spans="1:27" ht="15.75" thickBot="1">
      <c r="A20" s="112" t="s">
        <v>865</v>
      </c>
      <c r="B20" s="101">
        <v>379508762</v>
      </c>
      <c r="C20" s="102"/>
      <c r="D20" s="102">
        <v>379508762</v>
      </c>
      <c r="E20" s="102"/>
      <c r="F20" s="103"/>
      <c r="G20" s="101">
        <v>402658796.48199999</v>
      </c>
      <c r="H20" s="102"/>
      <c r="I20" s="102"/>
      <c r="J20" s="102">
        <v>402658796.48199999</v>
      </c>
      <c r="K20" s="102"/>
      <c r="L20" s="103"/>
      <c r="M20" s="101">
        <v>428026300.660366</v>
      </c>
      <c r="N20" s="102"/>
      <c r="O20" s="102">
        <v>428026300.660366</v>
      </c>
      <c r="P20" s="102"/>
      <c r="Q20" s="103"/>
      <c r="R20" s="101">
        <v>454991957.60196906</v>
      </c>
      <c r="S20" s="102"/>
      <c r="T20" s="102">
        <v>454991957.60196906</v>
      </c>
      <c r="U20" s="102"/>
      <c r="V20" s="103"/>
      <c r="W20" s="101">
        <f t="shared" si="3"/>
        <v>1665185816.7443352</v>
      </c>
      <c r="X20" s="102">
        <f t="shared" si="4"/>
        <v>0</v>
      </c>
      <c r="Y20" s="102">
        <f t="shared" si="0"/>
        <v>1665185816.7443352</v>
      </c>
      <c r="Z20" s="102">
        <f t="shared" si="1"/>
        <v>0</v>
      </c>
      <c r="AA20" s="103">
        <f t="shared" si="2"/>
        <v>0</v>
      </c>
    </row>
    <row r="21" spans="1:27">
      <c r="A21" s="95" t="s">
        <v>866</v>
      </c>
      <c r="B21" s="96">
        <v>369777823</v>
      </c>
      <c r="C21" s="97"/>
      <c r="D21" s="97">
        <v>369777823</v>
      </c>
      <c r="E21" s="97">
        <f>+D21</f>
        <v>369777823</v>
      </c>
      <c r="F21" s="98"/>
      <c r="G21" s="96">
        <v>392334270.20300001</v>
      </c>
      <c r="H21" s="97"/>
      <c r="I21" s="97"/>
      <c r="J21" s="97">
        <v>392334270.20300001</v>
      </c>
      <c r="K21" s="97">
        <v>392334270.20300001</v>
      </c>
      <c r="L21" s="98"/>
      <c r="M21" s="96">
        <v>417051329.22578901</v>
      </c>
      <c r="N21" s="97"/>
      <c r="O21" s="97">
        <v>417051329.22578901</v>
      </c>
      <c r="P21" s="97">
        <f>+O21</f>
        <v>417051329.22578901</v>
      </c>
      <c r="Q21" s="98"/>
      <c r="R21" s="96">
        <v>443325562.96701372</v>
      </c>
      <c r="S21" s="97"/>
      <c r="T21" s="97">
        <v>443325562.96701372</v>
      </c>
      <c r="U21" s="97">
        <f>+T21</f>
        <v>443325562.96701372</v>
      </c>
      <c r="V21" s="98"/>
      <c r="W21" s="96">
        <f t="shared" si="3"/>
        <v>1622488985.3958027</v>
      </c>
      <c r="X21" s="97">
        <f t="shared" si="4"/>
        <v>0</v>
      </c>
      <c r="Y21" s="97">
        <f t="shared" si="0"/>
        <v>1622488985.3958027</v>
      </c>
      <c r="Z21" s="97">
        <f t="shared" si="1"/>
        <v>1622488985.3958027</v>
      </c>
      <c r="AA21" s="98">
        <f t="shared" si="2"/>
        <v>0</v>
      </c>
    </row>
    <row r="22" spans="1:27">
      <c r="A22" s="117" t="s">
        <v>867</v>
      </c>
      <c r="B22" s="118">
        <v>215971119</v>
      </c>
      <c r="C22" s="119"/>
      <c r="D22" s="119">
        <v>215971119</v>
      </c>
      <c r="E22" s="119"/>
      <c r="F22" s="120"/>
      <c r="G22" s="118">
        <v>229145357.259</v>
      </c>
      <c r="H22" s="119"/>
      <c r="I22" s="119">
        <v>432564675.30947369</v>
      </c>
      <c r="J22" s="119">
        <v>229145357.259</v>
      </c>
      <c r="K22" s="119"/>
      <c r="L22" s="120"/>
      <c r="M22" s="118">
        <v>243581514.76631701</v>
      </c>
      <c r="N22" s="119"/>
      <c r="O22" s="119">
        <v>243581514.76631701</v>
      </c>
      <c r="P22" s="119"/>
      <c r="Q22" s="120"/>
      <c r="R22" s="118">
        <v>258927150.19659498</v>
      </c>
      <c r="S22" s="119"/>
      <c r="T22" s="119">
        <v>258927150.19659498</v>
      </c>
      <c r="U22" s="119"/>
      <c r="V22" s="120"/>
      <c r="W22" s="118">
        <f t="shared" si="3"/>
        <v>947625141.22191203</v>
      </c>
      <c r="X22" s="119">
        <f t="shared" si="4"/>
        <v>0</v>
      </c>
      <c r="Y22" s="119">
        <f t="shared" si="0"/>
        <v>947625141.22191203</v>
      </c>
      <c r="Z22" s="119">
        <f t="shared" si="1"/>
        <v>0</v>
      </c>
      <c r="AA22" s="120">
        <f t="shared" si="2"/>
        <v>0</v>
      </c>
    </row>
    <row r="23" spans="1:27">
      <c r="A23" s="117" t="s">
        <v>868</v>
      </c>
      <c r="B23" s="118">
        <v>55713983</v>
      </c>
      <c r="C23" s="119"/>
      <c r="D23" s="119">
        <v>55713983</v>
      </c>
      <c r="E23" s="119"/>
      <c r="F23" s="120"/>
      <c r="G23" s="118">
        <v>59112535.963</v>
      </c>
      <c r="H23" s="119"/>
      <c r="I23" s="119"/>
      <c r="J23" s="119">
        <v>59112535.963</v>
      </c>
      <c r="K23" s="119"/>
      <c r="L23" s="120"/>
      <c r="M23" s="118">
        <v>62836625.728669003</v>
      </c>
      <c r="N23" s="119"/>
      <c r="O23" s="119">
        <v>62836625.728669003</v>
      </c>
      <c r="P23" s="119"/>
      <c r="Q23" s="120"/>
      <c r="R23" s="118">
        <v>66795333.149575152</v>
      </c>
      <c r="S23" s="119"/>
      <c r="T23" s="119">
        <v>66795333.149575152</v>
      </c>
      <c r="U23" s="119"/>
      <c r="V23" s="120"/>
      <c r="W23" s="118">
        <f t="shared" si="3"/>
        <v>244458477.84124416</v>
      </c>
      <c r="X23" s="119">
        <f t="shared" si="4"/>
        <v>0</v>
      </c>
      <c r="Y23" s="119">
        <f t="shared" si="0"/>
        <v>244458477.84124416</v>
      </c>
      <c r="Z23" s="119">
        <f t="shared" si="1"/>
        <v>0</v>
      </c>
      <c r="AA23" s="120">
        <f t="shared" si="2"/>
        <v>0</v>
      </c>
    </row>
    <row r="24" spans="1:27">
      <c r="A24" s="117" t="s">
        <v>869</v>
      </c>
      <c r="B24" s="118">
        <v>96463758</v>
      </c>
      <c r="C24" s="119"/>
      <c r="D24" s="119">
        <v>96463758</v>
      </c>
      <c r="E24" s="119"/>
      <c r="F24" s="120"/>
      <c r="G24" s="118">
        <v>102348047.23800001</v>
      </c>
      <c r="H24" s="119"/>
      <c r="I24" s="119">
        <v>19909.894736842103</v>
      </c>
      <c r="J24" s="119">
        <v>102348047.23800001</v>
      </c>
      <c r="K24" s="119"/>
      <c r="L24" s="120"/>
      <c r="M24" s="118">
        <v>108795974.21399401</v>
      </c>
      <c r="N24" s="119"/>
      <c r="O24" s="119">
        <v>108795974.21399401</v>
      </c>
      <c r="P24" s="119"/>
      <c r="Q24" s="120"/>
      <c r="R24" s="118">
        <v>115650120.58947563</v>
      </c>
      <c r="S24" s="119"/>
      <c r="T24" s="119">
        <v>115650120.58947563</v>
      </c>
      <c r="U24" s="119"/>
      <c r="V24" s="120"/>
      <c r="W24" s="118">
        <f t="shared" si="3"/>
        <v>423257900.04146963</v>
      </c>
      <c r="X24" s="119">
        <f t="shared" si="4"/>
        <v>0</v>
      </c>
      <c r="Y24" s="119">
        <f t="shared" si="0"/>
        <v>423257900.04146963</v>
      </c>
      <c r="Z24" s="119">
        <f t="shared" si="1"/>
        <v>0</v>
      </c>
      <c r="AA24" s="120">
        <f t="shared" si="2"/>
        <v>0</v>
      </c>
    </row>
    <row r="25" spans="1:27" ht="15.75" thickBot="1">
      <c r="A25" s="112" t="s">
        <v>870</v>
      </c>
      <c r="B25" s="101">
        <v>1628963</v>
      </c>
      <c r="C25" s="102"/>
      <c r="D25" s="102">
        <v>1628963</v>
      </c>
      <c r="E25" s="102"/>
      <c r="F25" s="103"/>
      <c r="G25" s="101">
        <v>1728329.743</v>
      </c>
      <c r="H25" s="102"/>
      <c r="I25" s="102">
        <v>2573834.8168421052</v>
      </c>
      <c r="J25" s="102">
        <v>1728329.743</v>
      </c>
      <c r="K25" s="102"/>
      <c r="L25" s="103"/>
      <c r="M25" s="101">
        <v>1837214.5168089999</v>
      </c>
      <c r="N25" s="102"/>
      <c r="O25" s="102">
        <v>1837214.5168089999</v>
      </c>
      <c r="P25" s="102"/>
      <c r="Q25" s="103"/>
      <c r="R25" s="101">
        <v>1952959.0313679669</v>
      </c>
      <c r="S25" s="102"/>
      <c r="T25" s="102">
        <v>1952959.0313679669</v>
      </c>
      <c r="U25" s="102"/>
      <c r="V25" s="103"/>
      <c r="W25" s="101">
        <f t="shared" si="3"/>
        <v>7147466.2911769664</v>
      </c>
      <c r="X25" s="102">
        <f t="shared" si="4"/>
        <v>0</v>
      </c>
      <c r="Y25" s="102">
        <f t="shared" si="0"/>
        <v>7147466.2911769664</v>
      </c>
      <c r="Z25" s="102">
        <f t="shared" si="1"/>
        <v>0</v>
      </c>
      <c r="AA25" s="103">
        <f t="shared" si="2"/>
        <v>0</v>
      </c>
    </row>
    <row r="26" spans="1:27">
      <c r="A26" s="95" t="s">
        <v>871</v>
      </c>
      <c r="B26" s="96">
        <v>128383866</v>
      </c>
      <c r="C26" s="97"/>
      <c r="D26" s="97">
        <v>128383866</v>
      </c>
      <c r="E26" s="97">
        <f>+D26</f>
        <v>128383866</v>
      </c>
      <c r="F26" s="98"/>
      <c r="G26" s="96">
        <v>136215281.82600001</v>
      </c>
      <c r="H26" s="97"/>
      <c r="I26" s="97"/>
      <c r="J26" s="97">
        <v>136215281.82600001</v>
      </c>
      <c r="K26" s="97">
        <v>136215281.82600001</v>
      </c>
      <c r="L26" s="98"/>
      <c r="M26" s="96">
        <v>144796844.581038</v>
      </c>
      <c r="N26" s="97"/>
      <c r="O26" s="97">
        <v>144796844.581038</v>
      </c>
      <c r="P26" s="97">
        <f>+O26</f>
        <v>144796844.581038</v>
      </c>
      <c r="Q26" s="98"/>
      <c r="R26" s="96">
        <v>153919045.78964341</v>
      </c>
      <c r="S26" s="97"/>
      <c r="T26" s="97">
        <v>153919045.78964341</v>
      </c>
      <c r="U26" s="97">
        <f>+T26</f>
        <v>153919045.78964341</v>
      </c>
      <c r="V26" s="98"/>
      <c r="W26" s="96">
        <f t="shared" si="3"/>
        <v>563315038.19668138</v>
      </c>
      <c r="X26" s="97">
        <f t="shared" si="4"/>
        <v>0</v>
      </c>
      <c r="Y26" s="97">
        <f t="shared" si="0"/>
        <v>563315038.19668138</v>
      </c>
      <c r="Z26" s="97">
        <f t="shared" si="1"/>
        <v>563315038.19668138</v>
      </c>
      <c r="AA26" s="98">
        <f t="shared" si="2"/>
        <v>0</v>
      </c>
    </row>
    <row r="27" spans="1:27" ht="15.75" thickBot="1">
      <c r="A27" s="112" t="s">
        <v>872</v>
      </c>
      <c r="B27" s="101">
        <v>128383866</v>
      </c>
      <c r="C27" s="102"/>
      <c r="D27" s="102">
        <v>128383866</v>
      </c>
      <c r="E27" s="102"/>
      <c r="F27" s="103"/>
      <c r="G27" s="101">
        <v>136215281.82600001</v>
      </c>
      <c r="H27" s="102"/>
      <c r="I27" s="102">
        <v>35954253.966315791</v>
      </c>
      <c r="J27" s="102">
        <v>136215281.82600001</v>
      </c>
      <c r="K27" s="102"/>
      <c r="L27" s="103"/>
      <c r="M27" s="101">
        <v>144796844.581038</v>
      </c>
      <c r="N27" s="102"/>
      <c r="O27" s="102">
        <v>144796844.581038</v>
      </c>
      <c r="P27" s="102"/>
      <c r="Q27" s="103"/>
      <c r="R27" s="101">
        <v>153919045.78964341</v>
      </c>
      <c r="S27" s="102"/>
      <c r="T27" s="102">
        <v>153919045.78964341</v>
      </c>
      <c r="U27" s="102"/>
      <c r="V27" s="103"/>
      <c r="W27" s="101">
        <f t="shared" si="3"/>
        <v>563315038.19668138</v>
      </c>
      <c r="X27" s="102">
        <f t="shared" si="4"/>
        <v>0</v>
      </c>
      <c r="Y27" s="102">
        <f t="shared" si="0"/>
        <v>563315038.19668138</v>
      </c>
      <c r="Z27" s="102">
        <f t="shared" si="1"/>
        <v>0</v>
      </c>
      <c r="AA27" s="103">
        <f t="shared" si="2"/>
        <v>0</v>
      </c>
    </row>
    <row r="28" spans="1:27">
      <c r="A28" s="95" t="s">
        <v>873</v>
      </c>
      <c r="B28" s="96">
        <v>375633728</v>
      </c>
      <c r="C28" s="97"/>
      <c r="D28" s="97">
        <v>375633728</v>
      </c>
      <c r="E28" s="97">
        <f>+D28</f>
        <v>375633728</v>
      </c>
      <c r="F28" s="98"/>
      <c r="G28" s="96">
        <v>398015013.329</v>
      </c>
      <c r="H28" s="97"/>
      <c r="I28" s="97"/>
      <c r="J28" s="97">
        <v>398015013.329</v>
      </c>
      <c r="K28" s="97">
        <f>+J28</f>
        <v>398015013.329</v>
      </c>
      <c r="L28" s="98"/>
      <c r="M28" s="96">
        <v>423765885.19572699</v>
      </c>
      <c r="N28" s="97"/>
      <c r="O28" s="97">
        <v>423765885.19572699</v>
      </c>
      <c r="P28" s="97">
        <f>+O28</f>
        <v>423765885.19572699</v>
      </c>
      <c r="Q28" s="98"/>
      <c r="R28" s="96">
        <v>451206654.59275776</v>
      </c>
      <c r="S28" s="97"/>
      <c r="T28" s="97">
        <v>451206654.59275776</v>
      </c>
      <c r="U28" s="97">
        <f>+T28</f>
        <v>451206654.59275776</v>
      </c>
      <c r="V28" s="98"/>
      <c r="W28" s="96">
        <f t="shared" si="3"/>
        <v>1648621281.1174846</v>
      </c>
      <c r="X28" s="97">
        <f t="shared" si="4"/>
        <v>0</v>
      </c>
      <c r="Y28" s="97">
        <f t="shared" si="0"/>
        <v>1648621281.1174846</v>
      </c>
      <c r="Z28" s="97">
        <f t="shared" si="1"/>
        <v>1648621281.1174846</v>
      </c>
      <c r="AA28" s="98">
        <f t="shared" si="2"/>
        <v>0</v>
      </c>
    </row>
    <row r="29" spans="1:27">
      <c r="A29" s="117" t="s">
        <v>874</v>
      </c>
      <c r="B29" s="118">
        <v>17719739</v>
      </c>
      <c r="C29" s="119"/>
      <c r="D29" s="119">
        <v>17719739</v>
      </c>
      <c r="E29" s="119"/>
      <c r="F29" s="120"/>
      <c r="G29" s="118">
        <v>18268271</v>
      </c>
      <c r="H29" s="119"/>
      <c r="I29" s="119">
        <v>18520216.949557897</v>
      </c>
      <c r="J29" s="119">
        <v>18268271</v>
      </c>
      <c r="K29" s="119"/>
      <c r="L29" s="120"/>
      <c r="M29" s="118">
        <v>20095098.100000001</v>
      </c>
      <c r="N29" s="119"/>
      <c r="O29" s="119">
        <v>20095098.100000001</v>
      </c>
      <c r="P29" s="119"/>
      <c r="Q29" s="120"/>
      <c r="R29" s="118">
        <v>22104607.91</v>
      </c>
      <c r="S29" s="119"/>
      <c r="T29" s="119">
        <v>22104607.91</v>
      </c>
      <c r="U29" s="119"/>
      <c r="V29" s="120"/>
      <c r="W29" s="118">
        <f t="shared" si="3"/>
        <v>78187716.00999999</v>
      </c>
      <c r="X29" s="119">
        <f t="shared" si="4"/>
        <v>0</v>
      </c>
      <c r="Y29" s="119">
        <f t="shared" si="0"/>
        <v>78187716.00999999</v>
      </c>
      <c r="Z29" s="119">
        <f t="shared" si="1"/>
        <v>0</v>
      </c>
      <c r="AA29" s="120">
        <f t="shared" si="2"/>
        <v>0</v>
      </c>
    </row>
    <row r="30" spans="1:27">
      <c r="A30" s="117" t="s">
        <v>875</v>
      </c>
      <c r="B30" s="118">
        <v>40434837</v>
      </c>
      <c r="C30" s="119"/>
      <c r="D30" s="119">
        <v>40434837</v>
      </c>
      <c r="E30" s="119"/>
      <c r="F30" s="120"/>
      <c r="G30" s="118">
        <v>42901362.056999996</v>
      </c>
      <c r="H30" s="119"/>
      <c r="I30" s="119">
        <v>37856842.105263159</v>
      </c>
      <c r="J30" s="119">
        <v>42901362.056999996</v>
      </c>
      <c r="K30" s="119"/>
      <c r="L30" s="120"/>
      <c r="M30" s="118">
        <v>45604147.866590999</v>
      </c>
      <c r="N30" s="119"/>
      <c r="O30" s="119">
        <v>45604147.866590999</v>
      </c>
      <c r="P30" s="119"/>
      <c r="Q30" s="120"/>
      <c r="R30" s="118">
        <v>48477209.182186231</v>
      </c>
      <c r="S30" s="119"/>
      <c r="T30" s="119">
        <v>48477209.182186231</v>
      </c>
      <c r="U30" s="119"/>
      <c r="V30" s="120"/>
      <c r="W30" s="118">
        <f t="shared" si="3"/>
        <v>177417556.10577723</v>
      </c>
      <c r="X30" s="119">
        <f t="shared" si="4"/>
        <v>0</v>
      </c>
      <c r="Y30" s="119">
        <f t="shared" si="0"/>
        <v>177417556.10577723</v>
      </c>
      <c r="Z30" s="119">
        <f t="shared" si="1"/>
        <v>0</v>
      </c>
      <c r="AA30" s="120">
        <f t="shared" si="2"/>
        <v>0</v>
      </c>
    </row>
    <row r="31" spans="1:27" ht="15.75" thickBot="1">
      <c r="A31" s="112" t="s">
        <v>876</v>
      </c>
      <c r="B31" s="101">
        <v>317479152</v>
      </c>
      <c r="C31" s="102"/>
      <c r="D31" s="102">
        <v>317479152</v>
      </c>
      <c r="E31" s="102"/>
      <c r="F31" s="103"/>
      <c r="G31" s="101">
        <v>336845380.27200001</v>
      </c>
      <c r="H31" s="102"/>
      <c r="I31" s="102">
        <v>912248550.35621047</v>
      </c>
      <c r="J31" s="102">
        <v>336845380.27200001</v>
      </c>
      <c r="K31" s="102"/>
      <c r="L31" s="103"/>
      <c r="M31" s="101">
        <v>358066639.22913599</v>
      </c>
      <c r="N31" s="102"/>
      <c r="O31" s="102">
        <v>358066639.22913599</v>
      </c>
      <c r="P31" s="102"/>
      <c r="Q31" s="103"/>
      <c r="R31" s="101">
        <v>380624837.50057155</v>
      </c>
      <c r="S31" s="102"/>
      <c r="T31" s="102">
        <v>380624837.50057155</v>
      </c>
      <c r="U31" s="102"/>
      <c r="V31" s="103"/>
      <c r="W31" s="101">
        <f t="shared" si="3"/>
        <v>1393016009.0017076</v>
      </c>
      <c r="X31" s="102">
        <f t="shared" si="4"/>
        <v>0</v>
      </c>
      <c r="Y31" s="102">
        <f t="shared" si="0"/>
        <v>1393016009.0017076</v>
      </c>
      <c r="Z31" s="102">
        <f t="shared" si="1"/>
        <v>0</v>
      </c>
      <c r="AA31" s="103">
        <f t="shared" si="2"/>
        <v>0</v>
      </c>
    </row>
    <row r="32" spans="1:27" s="116" customFormat="1">
      <c r="A32" s="113" t="s">
        <v>877</v>
      </c>
      <c r="B32" s="114">
        <v>46616368</v>
      </c>
      <c r="C32" s="99"/>
      <c r="D32" s="99">
        <v>46616368</v>
      </c>
      <c r="E32" s="99">
        <f>+D32*0.1</f>
        <v>4661636.8</v>
      </c>
      <c r="F32" s="115">
        <f>+D32*0.9</f>
        <v>41954731.200000003</v>
      </c>
      <c r="G32" s="114">
        <v>49459966.447999999</v>
      </c>
      <c r="H32" s="99"/>
      <c r="I32" s="99">
        <v>227188362.46736842</v>
      </c>
      <c r="J32" s="99">
        <v>49459966.447999999</v>
      </c>
      <c r="K32" s="99">
        <v>4945996.6447999999</v>
      </c>
      <c r="L32" s="115">
        <v>44513969.803199999</v>
      </c>
      <c r="M32" s="114">
        <v>52575944.334224001</v>
      </c>
      <c r="N32" s="99"/>
      <c r="O32" s="99">
        <v>52575944.334224001</v>
      </c>
      <c r="P32" s="99">
        <f>+O32*0.1</f>
        <v>5257594.4334224006</v>
      </c>
      <c r="Q32" s="115">
        <f>+O32*0.9</f>
        <v>47318349.900801599</v>
      </c>
      <c r="R32" s="114">
        <v>55888228.827280112</v>
      </c>
      <c r="S32" s="99"/>
      <c r="T32" s="99">
        <v>55888228.827280112</v>
      </c>
      <c r="U32" s="99">
        <f>+T32*0.1</f>
        <v>5588822.8827280113</v>
      </c>
      <c r="V32" s="115">
        <f>+T32*0.9</f>
        <v>50299405.944552101</v>
      </c>
      <c r="W32" s="114">
        <f t="shared" si="3"/>
        <v>204540507.6095041</v>
      </c>
      <c r="X32" s="99">
        <f t="shared" si="4"/>
        <v>0</v>
      </c>
      <c r="Y32" s="99">
        <f t="shared" si="0"/>
        <v>204540507.6095041</v>
      </c>
      <c r="Z32" s="99">
        <f t="shared" si="1"/>
        <v>20454050.760950413</v>
      </c>
      <c r="AA32" s="115">
        <f t="shared" si="2"/>
        <v>184086456.84855372</v>
      </c>
    </row>
    <row r="33" spans="1:27" ht="15.75" thickBot="1">
      <c r="A33" s="112" t="s">
        <v>878</v>
      </c>
      <c r="B33" s="101">
        <v>46616368</v>
      </c>
      <c r="C33" s="102"/>
      <c r="D33" s="102">
        <v>46616368</v>
      </c>
      <c r="E33" s="102"/>
      <c r="F33" s="103"/>
      <c r="G33" s="101">
        <v>49459966.447999999</v>
      </c>
      <c r="H33" s="102"/>
      <c r="I33" s="102"/>
      <c r="J33" s="102">
        <v>49459966.447999999</v>
      </c>
      <c r="K33" s="102"/>
      <c r="L33" s="103"/>
      <c r="M33" s="101">
        <v>52575944.334224001</v>
      </c>
      <c r="N33" s="102"/>
      <c r="O33" s="102">
        <v>52575944.334224001</v>
      </c>
      <c r="P33" s="102"/>
      <c r="Q33" s="103"/>
      <c r="R33" s="101">
        <v>55888228.827280112</v>
      </c>
      <c r="S33" s="102"/>
      <c r="T33" s="102">
        <v>55888228.827280112</v>
      </c>
      <c r="U33" s="102"/>
      <c r="V33" s="103"/>
      <c r="W33" s="101">
        <f t="shared" si="3"/>
        <v>204540507.6095041</v>
      </c>
      <c r="X33" s="102">
        <f t="shared" si="4"/>
        <v>0</v>
      </c>
      <c r="Y33" s="102">
        <f t="shared" si="0"/>
        <v>204540507.6095041</v>
      </c>
      <c r="Z33" s="102">
        <f t="shared" si="1"/>
        <v>0</v>
      </c>
      <c r="AA33" s="103">
        <f t="shared" si="2"/>
        <v>0</v>
      </c>
    </row>
    <row r="34" spans="1:27">
      <c r="A34" s="95" t="s">
        <v>879</v>
      </c>
      <c r="B34" s="96"/>
      <c r="C34" s="97">
        <v>92857630</v>
      </c>
      <c r="D34" s="97">
        <v>92857630</v>
      </c>
      <c r="E34" s="97">
        <f>SUM(E35:E45)</f>
        <v>47868407.700000003</v>
      </c>
      <c r="F34" s="98">
        <f>SUM(F35:F45)</f>
        <v>44989222.299999997</v>
      </c>
      <c r="G34" s="96"/>
      <c r="H34" s="97">
        <v>98521945.430000007</v>
      </c>
      <c r="I34" s="97">
        <v>133577768.81103113</v>
      </c>
      <c r="J34" s="97">
        <v>98521945.430000007</v>
      </c>
      <c r="K34" s="97">
        <f>SUM(K35:K45)</f>
        <v>50788380.569700003</v>
      </c>
      <c r="L34" s="98">
        <f>SUM(L35:L45)</f>
        <v>47733564.860300004</v>
      </c>
      <c r="M34" s="96"/>
      <c r="N34" s="97">
        <v>104728827.99209</v>
      </c>
      <c r="O34" s="97">
        <v>104728827.99209</v>
      </c>
      <c r="P34" s="97">
        <f>SUM(P35:P45)</f>
        <v>53988048.545591109</v>
      </c>
      <c r="Q34" s="98">
        <f>SUM(Q35:Q45)</f>
        <v>50740779.446498901</v>
      </c>
      <c r="R34" s="96"/>
      <c r="S34" s="97">
        <v>111326744.15559168</v>
      </c>
      <c r="T34" s="97">
        <v>111326744.15559168</v>
      </c>
      <c r="U34" s="97">
        <f>SUM(U35:U45)</f>
        <v>57389295.603963345</v>
      </c>
      <c r="V34" s="98">
        <f>SUM(V35:V45)</f>
        <v>53937448.551628336</v>
      </c>
      <c r="W34" s="96">
        <f t="shared" si="3"/>
        <v>0</v>
      </c>
      <c r="X34" s="97">
        <f t="shared" si="4"/>
        <v>407435147.57768166</v>
      </c>
      <c r="Y34" s="97">
        <f t="shared" si="0"/>
        <v>407435147.57768166</v>
      </c>
      <c r="Z34" s="97">
        <f t="shared" si="1"/>
        <v>210034132.41925448</v>
      </c>
      <c r="AA34" s="98">
        <f t="shared" si="2"/>
        <v>197401015.15842724</v>
      </c>
    </row>
    <row r="35" spans="1:27">
      <c r="A35" s="117" t="s">
        <v>880</v>
      </c>
      <c r="B35" s="118"/>
      <c r="C35" s="119">
        <v>12464896</v>
      </c>
      <c r="D35" s="119">
        <v>12464896</v>
      </c>
      <c r="E35" s="119">
        <f>+D35*0.1</f>
        <v>1246489.6000000001</v>
      </c>
      <c r="F35" s="120">
        <f>+D35*0.9</f>
        <v>11218406.4</v>
      </c>
      <c r="G35" s="118"/>
      <c r="H35" s="119">
        <v>13225254.655999999</v>
      </c>
      <c r="I35" s="119"/>
      <c r="J35" s="119">
        <v>13225254.655999999</v>
      </c>
      <c r="K35" s="119">
        <f>+J35*0.1</f>
        <v>1322525.4656</v>
      </c>
      <c r="L35" s="120">
        <f>+J35*0.9</f>
        <v>11902729.190400001</v>
      </c>
      <c r="M35" s="118"/>
      <c r="N35" s="119">
        <v>14058445.699328</v>
      </c>
      <c r="O35" s="119">
        <v>14058445.699328</v>
      </c>
      <c r="P35" s="119">
        <f>+O35*0.1</f>
        <v>1405844.5699328</v>
      </c>
      <c r="Q35" s="120">
        <f>+O35*0.9</f>
        <v>12652601.1293952</v>
      </c>
      <c r="R35" s="118"/>
      <c r="S35" s="119">
        <v>14944127.778385663</v>
      </c>
      <c r="T35" s="119">
        <v>14944127.778385663</v>
      </c>
      <c r="U35" s="119">
        <f>+T35*0.1</f>
        <v>1494412.7778385663</v>
      </c>
      <c r="V35" s="120">
        <f>+T35*0.9</f>
        <v>13449715.000547098</v>
      </c>
      <c r="W35" s="118">
        <f t="shared" si="3"/>
        <v>0</v>
      </c>
      <c r="X35" s="119">
        <f t="shared" si="4"/>
        <v>54692724.133713663</v>
      </c>
      <c r="Y35" s="119">
        <f t="shared" ref="Y35:Y55" si="5">+J35+T35+O35+D35</f>
        <v>54692724.133713663</v>
      </c>
      <c r="Z35" s="119">
        <f t="shared" ref="Z35:Z55" si="6">+K35+U35+P35+E35</f>
        <v>5469272.4133713655</v>
      </c>
      <c r="AA35" s="120">
        <f t="shared" ref="AA35:AA55" si="7">+L35+V35+Q35+F35</f>
        <v>49223451.720342301</v>
      </c>
    </row>
    <row r="36" spans="1:27">
      <c r="A36" s="117" t="s">
        <v>881</v>
      </c>
      <c r="B36" s="118"/>
      <c r="C36" s="119">
        <v>1311191</v>
      </c>
      <c r="D36" s="119">
        <v>1311191</v>
      </c>
      <c r="E36" s="119">
        <f>+D36</f>
        <v>1311191</v>
      </c>
      <c r="F36" s="120"/>
      <c r="G36" s="118"/>
      <c r="H36" s="119">
        <v>1391173.6510000001</v>
      </c>
      <c r="I36" s="119"/>
      <c r="J36" s="119">
        <v>1391173.6510000001</v>
      </c>
      <c r="K36" s="119">
        <f>+J36</f>
        <v>1391173.6510000001</v>
      </c>
      <c r="L36" s="120"/>
      <c r="M36" s="118"/>
      <c r="N36" s="119">
        <v>1478817.5910130001</v>
      </c>
      <c r="O36" s="119">
        <v>1478817.5910130001</v>
      </c>
      <c r="P36" s="119">
        <f>+O36</f>
        <v>1478817.5910130001</v>
      </c>
      <c r="Q36" s="120"/>
      <c r="R36" s="118"/>
      <c r="S36" s="119">
        <v>1571983.099246819</v>
      </c>
      <c r="T36" s="119">
        <v>1571983.099246819</v>
      </c>
      <c r="U36" s="119">
        <f>+T36</f>
        <v>1571983.099246819</v>
      </c>
      <c r="V36" s="120"/>
      <c r="W36" s="118">
        <f t="shared" si="3"/>
        <v>0</v>
      </c>
      <c r="X36" s="119">
        <f t="shared" ref="X36:X56" si="8">+H36+S36+N36+C36</f>
        <v>5753165.3412598195</v>
      </c>
      <c r="Y36" s="119">
        <f t="shared" si="5"/>
        <v>5753165.3412598195</v>
      </c>
      <c r="Z36" s="119">
        <f t="shared" si="6"/>
        <v>5753165.3412598195</v>
      </c>
      <c r="AA36" s="120">
        <f t="shared" si="7"/>
        <v>0</v>
      </c>
    </row>
    <row r="37" spans="1:27">
      <c r="A37" s="117" t="s">
        <v>882</v>
      </c>
      <c r="B37" s="118"/>
      <c r="C37" s="119">
        <v>125172</v>
      </c>
      <c r="D37" s="119">
        <v>125172</v>
      </c>
      <c r="E37" s="119">
        <f>+D37</f>
        <v>125172</v>
      </c>
      <c r="F37" s="120"/>
      <c r="G37" s="118"/>
      <c r="H37" s="119">
        <v>132807.492</v>
      </c>
      <c r="I37" s="119"/>
      <c r="J37" s="119">
        <v>132807.492</v>
      </c>
      <c r="K37" s="119">
        <f>+J37</f>
        <v>132807.492</v>
      </c>
      <c r="L37" s="120"/>
      <c r="M37" s="118"/>
      <c r="N37" s="119">
        <v>141174.363996</v>
      </c>
      <c r="O37" s="119">
        <v>141174.363996</v>
      </c>
      <c r="P37" s="119">
        <f>+O37</f>
        <v>141174.363996</v>
      </c>
      <c r="Q37" s="120"/>
      <c r="R37" s="118"/>
      <c r="S37" s="119">
        <v>150068.34892774801</v>
      </c>
      <c r="T37" s="119">
        <v>150068.34892774801</v>
      </c>
      <c r="U37" s="119">
        <f>+T37</f>
        <v>150068.34892774801</v>
      </c>
      <c r="V37" s="120"/>
      <c r="W37" s="118">
        <f t="shared" si="3"/>
        <v>0</v>
      </c>
      <c r="X37" s="119">
        <f t="shared" si="8"/>
        <v>549222.20492374804</v>
      </c>
      <c r="Y37" s="119">
        <f t="shared" si="5"/>
        <v>549222.20492374804</v>
      </c>
      <c r="Z37" s="119">
        <f t="shared" si="6"/>
        <v>549222.20492374804</v>
      </c>
      <c r="AA37" s="120">
        <f t="shared" si="7"/>
        <v>0</v>
      </c>
    </row>
    <row r="38" spans="1:27">
      <c r="A38" s="117" t="s">
        <v>883</v>
      </c>
      <c r="B38" s="118"/>
      <c r="C38" s="119">
        <v>42323</v>
      </c>
      <c r="D38" s="119">
        <v>42323</v>
      </c>
      <c r="E38" s="119">
        <f>+D38</f>
        <v>42323</v>
      </c>
      <c r="F38" s="120"/>
      <c r="G38" s="118"/>
      <c r="H38" s="119">
        <v>44904.703000000001</v>
      </c>
      <c r="I38" s="119"/>
      <c r="J38" s="119">
        <v>44904.703000000001</v>
      </c>
      <c r="K38" s="119">
        <f>+J38</f>
        <v>44904.703000000001</v>
      </c>
      <c r="L38" s="120"/>
      <c r="M38" s="118"/>
      <c r="N38" s="119">
        <v>47733.699289000004</v>
      </c>
      <c r="O38" s="119">
        <v>47733.699289000004</v>
      </c>
      <c r="P38" s="119">
        <f>+O38</f>
        <v>47733.699289000004</v>
      </c>
      <c r="Q38" s="120"/>
      <c r="R38" s="118"/>
      <c r="S38" s="119">
        <v>50740.922344207007</v>
      </c>
      <c r="T38" s="119">
        <v>50740.922344207007</v>
      </c>
      <c r="U38" s="119">
        <f>+T38</f>
        <v>50740.922344207007</v>
      </c>
      <c r="V38" s="120"/>
      <c r="W38" s="118">
        <f t="shared" si="3"/>
        <v>0</v>
      </c>
      <c r="X38" s="119">
        <f t="shared" si="8"/>
        <v>185702.32463320703</v>
      </c>
      <c r="Y38" s="119">
        <f t="shared" si="5"/>
        <v>185702.32463320703</v>
      </c>
      <c r="Z38" s="119">
        <f t="shared" si="6"/>
        <v>185702.32463320703</v>
      </c>
      <c r="AA38" s="120">
        <f t="shared" si="7"/>
        <v>0</v>
      </c>
    </row>
    <row r="39" spans="1:27">
      <c r="A39" s="117" t="s">
        <v>884</v>
      </c>
      <c r="B39" s="118"/>
      <c r="C39" s="119">
        <v>24442</v>
      </c>
      <c r="D39" s="119">
        <v>24442</v>
      </c>
      <c r="E39" s="119">
        <f>+D39</f>
        <v>24442</v>
      </c>
      <c r="F39" s="120"/>
      <c r="G39" s="118"/>
      <c r="H39" s="119">
        <v>25932.962</v>
      </c>
      <c r="I39" s="119"/>
      <c r="J39" s="119">
        <v>25932.962</v>
      </c>
      <c r="K39" s="119">
        <f>+J39</f>
        <v>25932.962</v>
      </c>
      <c r="L39" s="120"/>
      <c r="M39" s="118"/>
      <c r="N39" s="119">
        <v>27566.738605999999</v>
      </c>
      <c r="O39" s="119">
        <v>27566.738605999999</v>
      </c>
      <c r="P39" s="119">
        <f>+O39</f>
        <v>27566.738605999999</v>
      </c>
      <c r="Q39" s="120"/>
      <c r="R39" s="118"/>
      <c r="S39" s="119">
        <v>29303.443138177998</v>
      </c>
      <c r="T39" s="119">
        <v>29303.443138177998</v>
      </c>
      <c r="U39" s="119">
        <f>+T39</f>
        <v>29303.443138177998</v>
      </c>
      <c r="V39" s="120"/>
      <c r="W39" s="118">
        <f t="shared" si="3"/>
        <v>0</v>
      </c>
      <c r="X39" s="119">
        <f t="shared" si="8"/>
        <v>107245.143744178</v>
      </c>
      <c r="Y39" s="119">
        <f t="shared" si="5"/>
        <v>107245.143744178</v>
      </c>
      <c r="Z39" s="119">
        <f t="shared" si="6"/>
        <v>107245.143744178</v>
      </c>
      <c r="AA39" s="120">
        <f t="shared" si="7"/>
        <v>0</v>
      </c>
    </row>
    <row r="40" spans="1:27">
      <c r="A40" s="117" t="s">
        <v>885</v>
      </c>
      <c r="B40" s="118"/>
      <c r="C40" s="119">
        <v>311575</v>
      </c>
      <c r="D40" s="119">
        <v>311575</v>
      </c>
      <c r="E40" s="119">
        <f>+D40</f>
        <v>311575</v>
      </c>
      <c r="F40" s="120"/>
      <c r="G40" s="118"/>
      <c r="H40" s="119">
        <v>330581.07500000001</v>
      </c>
      <c r="I40" s="119"/>
      <c r="J40" s="119">
        <v>330581.07500000001</v>
      </c>
      <c r="K40" s="119">
        <f>+J40</f>
        <v>330581.07500000001</v>
      </c>
      <c r="L40" s="120"/>
      <c r="M40" s="118"/>
      <c r="N40" s="119">
        <v>351407.68272500002</v>
      </c>
      <c r="O40" s="119">
        <v>351407.68272500002</v>
      </c>
      <c r="P40" s="119">
        <f>+O40</f>
        <v>351407.68272500002</v>
      </c>
      <c r="Q40" s="120"/>
      <c r="R40" s="118"/>
      <c r="S40" s="119">
        <v>373546.36673667503</v>
      </c>
      <c r="T40" s="119">
        <v>373546.36673667503</v>
      </c>
      <c r="U40" s="119">
        <f>+T40</f>
        <v>373546.36673667503</v>
      </c>
      <c r="V40" s="120"/>
      <c r="W40" s="118">
        <f t="shared" si="3"/>
        <v>0</v>
      </c>
      <c r="X40" s="119">
        <f t="shared" si="8"/>
        <v>1367110.1244616751</v>
      </c>
      <c r="Y40" s="119">
        <f t="shared" si="5"/>
        <v>1367110.1244616751</v>
      </c>
      <c r="Z40" s="119">
        <f t="shared" si="6"/>
        <v>1367110.1244616751</v>
      </c>
      <c r="AA40" s="120">
        <f t="shared" si="7"/>
        <v>0</v>
      </c>
    </row>
    <row r="41" spans="1:27">
      <c r="A41" s="117" t="s">
        <v>886</v>
      </c>
      <c r="B41" s="118"/>
      <c r="C41" s="119">
        <v>16810900</v>
      </c>
      <c r="D41" s="119">
        <v>16810900</v>
      </c>
      <c r="E41" s="119"/>
      <c r="F41" s="120">
        <f>+D41</f>
        <v>16810900</v>
      </c>
      <c r="G41" s="118"/>
      <c r="H41" s="119">
        <v>17836364.899999999</v>
      </c>
      <c r="I41" s="119"/>
      <c r="J41" s="119">
        <v>17836364.899999999</v>
      </c>
      <c r="K41" s="119"/>
      <c r="L41" s="120">
        <f>+J41</f>
        <v>17836364.899999999</v>
      </c>
      <c r="M41" s="118"/>
      <c r="N41" s="119">
        <v>18960055.888699997</v>
      </c>
      <c r="O41" s="119">
        <v>18960055.888699997</v>
      </c>
      <c r="P41" s="119"/>
      <c r="Q41" s="120">
        <f>+O41</f>
        <v>18960055.888699997</v>
      </c>
      <c r="R41" s="118"/>
      <c r="S41" s="119">
        <v>20154539.409688096</v>
      </c>
      <c r="T41" s="119">
        <v>20154539.409688096</v>
      </c>
      <c r="U41" s="119"/>
      <c r="V41" s="120">
        <f>+T41</f>
        <v>20154539.409688096</v>
      </c>
      <c r="W41" s="118">
        <f t="shared" si="3"/>
        <v>0</v>
      </c>
      <c r="X41" s="119">
        <f t="shared" si="8"/>
        <v>73761860.198388085</v>
      </c>
      <c r="Y41" s="119">
        <f t="shared" si="5"/>
        <v>73761860.198388085</v>
      </c>
      <c r="Z41" s="119">
        <f t="shared" si="6"/>
        <v>0</v>
      </c>
      <c r="AA41" s="120">
        <f t="shared" si="7"/>
        <v>73761860.198388085</v>
      </c>
    </row>
    <row r="42" spans="1:27">
      <c r="A42" s="117" t="s">
        <v>887</v>
      </c>
      <c r="B42" s="118"/>
      <c r="C42" s="119">
        <v>188648</v>
      </c>
      <c r="D42" s="119">
        <v>188648</v>
      </c>
      <c r="E42" s="119">
        <f>+D42*0.1</f>
        <v>18864.8</v>
      </c>
      <c r="F42" s="120">
        <f>+D42*0.9</f>
        <v>169783.2</v>
      </c>
      <c r="G42" s="118"/>
      <c r="H42" s="119">
        <v>200155.52799999999</v>
      </c>
      <c r="I42" s="119"/>
      <c r="J42" s="119">
        <v>200155.52799999999</v>
      </c>
      <c r="K42" s="119">
        <f>+J42*0.1</f>
        <v>20015.552800000001</v>
      </c>
      <c r="L42" s="120">
        <f>+J42*0.9</f>
        <v>180139.97519999999</v>
      </c>
      <c r="M42" s="118"/>
      <c r="N42" s="119">
        <v>212765.326264</v>
      </c>
      <c r="O42" s="119">
        <v>212765.326264</v>
      </c>
      <c r="P42" s="119">
        <f>+O42*0.1</f>
        <v>21276.532626400003</v>
      </c>
      <c r="Q42" s="120">
        <f>+O42*0.9</f>
        <v>191488.7936376</v>
      </c>
      <c r="R42" s="118"/>
      <c r="S42" s="119">
        <v>226169.54181863202</v>
      </c>
      <c r="T42" s="119">
        <v>226169.54181863202</v>
      </c>
      <c r="U42" s="119">
        <f>+T42*0.1</f>
        <v>22616.954181863202</v>
      </c>
      <c r="V42" s="120">
        <f>+T42*0.9</f>
        <v>203552.58763676882</v>
      </c>
      <c r="W42" s="118">
        <f t="shared" si="3"/>
        <v>0</v>
      </c>
      <c r="X42" s="119">
        <f t="shared" si="8"/>
        <v>827738.39608263201</v>
      </c>
      <c r="Y42" s="119">
        <f t="shared" si="5"/>
        <v>827738.39608263201</v>
      </c>
      <c r="Z42" s="119">
        <f t="shared" si="6"/>
        <v>82773.83960826321</v>
      </c>
      <c r="AA42" s="120">
        <f t="shared" si="7"/>
        <v>744964.55647436879</v>
      </c>
    </row>
    <row r="43" spans="1:27">
      <c r="A43" s="117" t="s">
        <v>888</v>
      </c>
      <c r="B43" s="118"/>
      <c r="C43" s="119">
        <v>18655703</v>
      </c>
      <c r="D43" s="119">
        <v>18655703</v>
      </c>
      <c r="E43" s="119">
        <f>+D43*0.1</f>
        <v>1865570.3</v>
      </c>
      <c r="F43" s="120">
        <f>+D43*0.9</f>
        <v>16790132.699999999</v>
      </c>
      <c r="G43" s="118"/>
      <c r="H43" s="119">
        <v>19793700.883000001</v>
      </c>
      <c r="I43" s="119"/>
      <c r="J43" s="119">
        <v>19793700.883000001</v>
      </c>
      <c r="K43" s="119">
        <f>+J43*0.1</f>
        <v>1979370.0883000002</v>
      </c>
      <c r="L43" s="120">
        <f>+J43*0.9</f>
        <v>17814330.7947</v>
      </c>
      <c r="M43" s="118"/>
      <c r="N43" s="119">
        <v>21040704.038629003</v>
      </c>
      <c r="O43" s="119">
        <v>21040704.038629003</v>
      </c>
      <c r="P43" s="119">
        <f>+O43*0.1</f>
        <v>2104070.4038629006</v>
      </c>
      <c r="Q43" s="120">
        <f>+O43*0.9</f>
        <v>18936633.634766102</v>
      </c>
      <c r="R43" s="118"/>
      <c r="S43" s="119">
        <v>22366268.393062629</v>
      </c>
      <c r="T43" s="119">
        <v>22366268.393062629</v>
      </c>
      <c r="U43" s="119">
        <f>+T43*0.1</f>
        <v>2236626.8393062628</v>
      </c>
      <c r="V43" s="120">
        <f>+T43*0.9</f>
        <v>20129641.553756367</v>
      </c>
      <c r="W43" s="118">
        <f t="shared" si="3"/>
        <v>0</v>
      </c>
      <c r="X43" s="119">
        <f t="shared" si="8"/>
        <v>81856376.314691633</v>
      </c>
      <c r="Y43" s="119">
        <f t="shared" si="5"/>
        <v>81856376.314691633</v>
      </c>
      <c r="Z43" s="119">
        <f t="shared" si="6"/>
        <v>8185637.6314691631</v>
      </c>
      <c r="AA43" s="120">
        <f t="shared" si="7"/>
        <v>73670738.683222473</v>
      </c>
    </row>
    <row r="44" spans="1:27">
      <c r="A44" s="117" t="s">
        <v>889</v>
      </c>
      <c r="B44" s="118"/>
      <c r="C44" s="119">
        <v>345776</v>
      </c>
      <c r="D44" s="119">
        <v>345776</v>
      </c>
      <c r="E44" s="119">
        <f>+D44</f>
        <v>345776</v>
      </c>
      <c r="F44" s="120"/>
      <c r="G44" s="118"/>
      <c r="H44" s="119">
        <v>366868.33600000001</v>
      </c>
      <c r="I44" s="119"/>
      <c r="J44" s="119">
        <v>366868.33600000001</v>
      </c>
      <c r="K44" s="119">
        <f>+J44</f>
        <v>366868.33600000001</v>
      </c>
      <c r="L44" s="120"/>
      <c r="M44" s="118"/>
      <c r="N44" s="119">
        <v>389981.04116800003</v>
      </c>
      <c r="O44" s="119">
        <v>389981.04116800003</v>
      </c>
      <c r="P44" s="119">
        <f>+O44</f>
        <v>389981.04116800003</v>
      </c>
      <c r="Q44" s="120"/>
      <c r="R44" s="118"/>
      <c r="S44" s="119">
        <v>414549.84676158405</v>
      </c>
      <c r="T44" s="119">
        <v>414549.84676158405</v>
      </c>
      <c r="U44" s="119">
        <f>+T44</f>
        <v>414549.84676158405</v>
      </c>
      <c r="V44" s="120"/>
      <c r="W44" s="118">
        <f t="shared" si="3"/>
        <v>0</v>
      </c>
      <c r="X44" s="119">
        <f t="shared" si="8"/>
        <v>1517175.223929584</v>
      </c>
      <c r="Y44" s="119">
        <f t="shared" si="5"/>
        <v>1517175.223929584</v>
      </c>
      <c r="Z44" s="119">
        <f t="shared" si="6"/>
        <v>1517175.223929584</v>
      </c>
      <c r="AA44" s="120">
        <f t="shared" si="7"/>
        <v>0</v>
      </c>
    </row>
    <row r="45" spans="1:27" ht="15.75" thickBot="1">
      <c r="A45" s="112" t="s">
        <v>890</v>
      </c>
      <c r="B45" s="101"/>
      <c r="C45" s="102">
        <v>42577004</v>
      </c>
      <c r="D45" s="102">
        <v>42577004</v>
      </c>
      <c r="E45" s="102">
        <f>+D45</f>
        <v>42577004</v>
      </c>
      <c r="F45" s="103"/>
      <c r="G45" s="101"/>
      <c r="H45" s="102">
        <v>45174201.244000003</v>
      </c>
      <c r="I45" s="102"/>
      <c r="J45" s="102">
        <v>45174201.244000003</v>
      </c>
      <c r="K45" s="102">
        <f>+J45</f>
        <v>45174201.244000003</v>
      </c>
      <c r="L45" s="103"/>
      <c r="M45" s="101"/>
      <c r="N45" s="102">
        <v>48020175.922372006</v>
      </c>
      <c r="O45" s="102">
        <v>48020175.922372006</v>
      </c>
      <c r="P45" s="102">
        <f>+O45</f>
        <v>48020175.922372006</v>
      </c>
      <c r="Q45" s="103"/>
      <c r="R45" s="101"/>
      <c r="S45" s="102">
        <v>51045447.005481444</v>
      </c>
      <c r="T45" s="102">
        <v>51045447.005481444</v>
      </c>
      <c r="U45" s="102">
        <f>+T45</f>
        <v>51045447.005481444</v>
      </c>
      <c r="V45" s="103"/>
      <c r="W45" s="101">
        <f t="shared" si="3"/>
        <v>0</v>
      </c>
      <c r="X45" s="102">
        <f t="shared" si="8"/>
        <v>186816828.17185345</v>
      </c>
      <c r="Y45" s="102">
        <f t="shared" si="5"/>
        <v>186816828.17185345</v>
      </c>
      <c r="Z45" s="102">
        <f t="shared" si="6"/>
        <v>186816828.17185345</v>
      </c>
      <c r="AA45" s="103">
        <f t="shared" si="7"/>
        <v>0</v>
      </c>
    </row>
    <row r="46" spans="1:27">
      <c r="A46" s="95" t="s">
        <v>891</v>
      </c>
      <c r="B46" s="96"/>
      <c r="C46" s="97">
        <v>484728236</v>
      </c>
      <c r="D46" s="97">
        <v>484728236</v>
      </c>
      <c r="E46" s="97"/>
      <c r="F46" s="98">
        <f>+D46</f>
        <v>484728236</v>
      </c>
      <c r="G46" s="96"/>
      <c r="H46" s="97">
        <v>506589479.4436</v>
      </c>
      <c r="I46" s="97"/>
      <c r="J46" s="97">
        <v>506589479.4436</v>
      </c>
      <c r="K46" s="97"/>
      <c r="L46" s="98">
        <f>+J46</f>
        <v>506589479.4436</v>
      </c>
      <c r="M46" s="96"/>
      <c r="N46" s="97">
        <v>529436664.96650636</v>
      </c>
      <c r="O46" s="97">
        <v>529436664.96650636</v>
      </c>
      <c r="P46" s="97"/>
      <c r="Q46" s="98">
        <f>+O46</f>
        <v>529436664.96650636</v>
      </c>
      <c r="R46" s="96"/>
      <c r="S46" s="97">
        <v>553314258.55649579</v>
      </c>
      <c r="T46" s="97">
        <v>553314258.55649579</v>
      </c>
      <c r="U46" s="97"/>
      <c r="V46" s="98">
        <f>+T46</f>
        <v>553314258.55649579</v>
      </c>
      <c r="W46" s="96">
        <f t="shared" si="3"/>
        <v>0</v>
      </c>
      <c r="X46" s="97">
        <f t="shared" si="8"/>
        <v>2074068638.9666023</v>
      </c>
      <c r="Y46" s="97">
        <f t="shared" si="5"/>
        <v>2074068638.9666023</v>
      </c>
      <c r="Z46" s="97">
        <f t="shared" si="6"/>
        <v>0</v>
      </c>
      <c r="AA46" s="98">
        <f t="shared" si="7"/>
        <v>2074068638.9666023</v>
      </c>
    </row>
    <row r="47" spans="1:27" ht="15.75" thickBot="1">
      <c r="A47" s="112" t="s">
        <v>892</v>
      </c>
      <c r="B47" s="101"/>
      <c r="C47" s="102">
        <v>484728236</v>
      </c>
      <c r="D47" s="102">
        <v>484728236</v>
      </c>
      <c r="E47" s="102"/>
      <c r="F47" s="103"/>
      <c r="G47" s="101"/>
      <c r="H47" s="102">
        <v>506589479.4436</v>
      </c>
      <c r="I47" s="102"/>
      <c r="J47" s="102">
        <v>506589479.4436</v>
      </c>
      <c r="K47" s="102"/>
      <c r="L47" s="103"/>
      <c r="M47" s="101"/>
      <c r="N47" s="102">
        <v>529436664.96650636</v>
      </c>
      <c r="O47" s="102">
        <v>529436664.96650636</v>
      </c>
      <c r="P47" s="102"/>
      <c r="Q47" s="103"/>
      <c r="R47" s="101"/>
      <c r="S47" s="102">
        <v>553314258.55649579</v>
      </c>
      <c r="T47" s="102">
        <v>553314258.55649579</v>
      </c>
      <c r="U47" s="102"/>
      <c r="V47" s="103"/>
      <c r="W47" s="101">
        <f t="shared" si="3"/>
        <v>0</v>
      </c>
      <c r="X47" s="102">
        <f t="shared" si="8"/>
        <v>2074068638.9666023</v>
      </c>
      <c r="Y47" s="102">
        <f t="shared" si="5"/>
        <v>2074068638.9666023</v>
      </c>
      <c r="Z47" s="102">
        <f t="shared" si="6"/>
        <v>0</v>
      </c>
      <c r="AA47" s="103">
        <f t="shared" si="7"/>
        <v>0</v>
      </c>
    </row>
    <row r="48" spans="1:27" s="116" customFormat="1">
      <c r="A48" s="113" t="s">
        <v>893</v>
      </c>
      <c r="B48" s="114"/>
      <c r="C48" s="99">
        <v>47108817</v>
      </c>
      <c r="D48" s="99">
        <v>47108817</v>
      </c>
      <c r="E48" s="124">
        <f>+D48*0.1</f>
        <v>4710881.7</v>
      </c>
      <c r="F48" s="125">
        <f>+D48-E48</f>
        <v>42397935.299999997</v>
      </c>
      <c r="G48" s="114"/>
      <c r="H48" s="99">
        <v>49982454.836999997</v>
      </c>
      <c r="I48" s="99"/>
      <c r="J48" s="99">
        <v>49982454.836999997</v>
      </c>
      <c r="K48" s="124">
        <f>+J48*0.1</f>
        <v>4998245.4836999997</v>
      </c>
      <c r="L48" s="125">
        <f>+J48-K48</f>
        <v>44984209.353299998</v>
      </c>
      <c r="M48" s="114"/>
      <c r="N48" s="99">
        <v>53131349.491730995</v>
      </c>
      <c r="O48" s="99">
        <v>53131349.491730995</v>
      </c>
      <c r="P48" s="124">
        <f>+O48*0.1</f>
        <v>5313134.9491731003</v>
      </c>
      <c r="Q48" s="125">
        <f>+O48-P48</f>
        <v>47818214.542557895</v>
      </c>
      <c r="R48" s="114"/>
      <c r="S48" s="99">
        <v>56478624.509710051</v>
      </c>
      <c r="T48" s="99">
        <v>56478624.509710051</v>
      </c>
      <c r="U48" s="124">
        <f>+T48*0.1</f>
        <v>5647862.4509710055</v>
      </c>
      <c r="V48" s="125">
        <f>+T48-U48</f>
        <v>50830762.058739044</v>
      </c>
      <c r="W48" s="114">
        <f t="shared" si="3"/>
        <v>0</v>
      </c>
      <c r="X48" s="99">
        <f t="shared" si="8"/>
        <v>206701245.83844104</v>
      </c>
      <c r="Y48" s="99">
        <f t="shared" si="5"/>
        <v>206701245.83844104</v>
      </c>
      <c r="Z48" s="99">
        <f t="shared" si="6"/>
        <v>20670124.583844107</v>
      </c>
      <c r="AA48" s="115">
        <f t="shared" si="7"/>
        <v>186031121.25459695</v>
      </c>
    </row>
    <row r="49" spans="1:27" ht="15.75" thickBot="1">
      <c r="A49" s="112" t="s">
        <v>894</v>
      </c>
      <c r="B49" s="101"/>
      <c r="C49" s="102">
        <v>47108817</v>
      </c>
      <c r="D49" s="102">
        <v>47108817</v>
      </c>
      <c r="E49" s="102"/>
      <c r="F49" s="103"/>
      <c r="G49" s="101"/>
      <c r="H49" s="102">
        <v>49982454.836999997</v>
      </c>
      <c r="I49" s="102"/>
      <c r="J49" s="102">
        <v>49982454.836999997</v>
      </c>
      <c r="K49" s="102"/>
      <c r="L49" s="103"/>
      <c r="M49" s="101"/>
      <c r="N49" s="102">
        <v>53131349.491730995</v>
      </c>
      <c r="O49" s="102">
        <v>53131349.491730995</v>
      </c>
      <c r="P49" s="102"/>
      <c r="Q49" s="103"/>
      <c r="R49" s="101"/>
      <c r="S49" s="102">
        <v>56478624.509710051</v>
      </c>
      <c r="T49" s="102">
        <v>56478624.509710051</v>
      </c>
      <c r="U49" s="102"/>
      <c r="V49" s="103"/>
      <c r="W49" s="101">
        <f t="shared" si="3"/>
        <v>0</v>
      </c>
      <c r="X49" s="102">
        <f t="shared" si="8"/>
        <v>206701245.83844104</v>
      </c>
      <c r="Y49" s="102">
        <f t="shared" si="5"/>
        <v>206701245.83844104</v>
      </c>
      <c r="Z49" s="102">
        <f t="shared" si="6"/>
        <v>0</v>
      </c>
      <c r="AA49" s="103">
        <f t="shared" si="7"/>
        <v>0</v>
      </c>
    </row>
    <row r="50" spans="1:27">
      <c r="A50" s="95" t="s">
        <v>895</v>
      </c>
      <c r="B50" s="96"/>
      <c r="C50" s="97">
        <v>11571084</v>
      </c>
      <c r="D50" s="97">
        <v>11571084</v>
      </c>
      <c r="E50" s="97">
        <f>+D50</f>
        <v>11571084</v>
      </c>
      <c r="F50" s="98"/>
      <c r="G50" s="96"/>
      <c r="H50" s="97">
        <v>12276920.124</v>
      </c>
      <c r="I50" s="97"/>
      <c r="J50" s="97">
        <v>12276920.124</v>
      </c>
      <c r="K50" s="97">
        <v>12276920.124</v>
      </c>
      <c r="L50" s="98"/>
      <c r="M50" s="96"/>
      <c r="N50" s="97">
        <v>13050366.091812</v>
      </c>
      <c r="O50" s="97">
        <v>13050366.091812</v>
      </c>
      <c r="P50" s="97">
        <f>+O50</f>
        <v>13050366.091812</v>
      </c>
      <c r="Q50" s="98"/>
      <c r="R50" s="96"/>
      <c r="S50" s="97">
        <v>13872539.155596156</v>
      </c>
      <c r="T50" s="97">
        <v>13872539.155596156</v>
      </c>
      <c r="U50" s="97">
        <f>+T50</f>
        <v>13872539.155596156</v>
      </c>
      <c r="V50" s="98"/>
      <c r="W50" s="96">
        <f t="shared" si="3"/>
        <v>0</v>
      </c>
      <c r="X50" s="97">
        <f t="shared" si="8"/>
        <v>50770909.371408157</v>
      </c>
      <c r="Y50" s="97">
        <f t="shared" si="5"/>
        <v>50770909.371408157</v>
      </c>
      <c r="Z50" s="97">
        <f t="shared" si="6"/>
        <v>50770909.371408157</v>
      </c>
      <c r="AA50" s="98">
        <f t="shared" si="7"/>
        <v>0</v>
      </c>
    </row>
    <row r="51" spans="1:27" ht="15.75" thickBot="1">
      <c r="A51" s="112" t="s">
        <v>896</v>
      </c>
      <c r="B51" s="101"/>
      <c r="C51" s="102">
        <v>11571084</v>
      </c>
      <c r="D51" s="102">
        <v>11571084</v>
      </c>
      <c r="E51" s="102"/>
      <c r="F51" s="103"/>
      <c r="G51" s="101"/>
      <c r="H51" s="102">
        <v>12276920.124</v>
      </c>
      <c r="I51" s="102">
        <v>608243.0778947369</v>
      </c>
      <c r="J51" s="102">
        <v>12276920.124</v>
      </c>
      <c r="K51" s="102"/>
      <c r="L51" s="103"/>
      <c r="M51" s="101"/>
      <c r="N51" s="102">
        <v>13050366.091812</v>
      </c>
      <c r="O51" s="102">
        <v>13050366.091812</v>
      </c>
      <c r="P51" s="102"/>
      <c r="Q51" s="103"/>
      <c r="R51" s="101"/>
      <c r="S51" s="102">
        <v>13872539.155596156</v>
      </c>
      <c r="T51" s="102">
        <v>13872539.155596156</v>
      </c>
      <c r="U51" s="102"/>
      <c r="V51" s="103"/>
      <c r="W51" s="101">
        <f t="shared" si="3"/>
        <v>0</v>
      </c>
      <c r="X51" s="102">
        <f t="shared" si="8"/>
        <v>50770909.371408157</v>
      </c>
      <c r="Y51" s="102">
        <f t="shared" si="5"/>
        <v>50770909.371408157</v>
      </c>
      <c r="Z51" s="102">
        <f t="shared" si="6"/>
        <v>0</v>
      </c>
      <c r="AA51" s="103">
        <f t="shared" si="7"/>
        <v>0</v>
      </c>
    </row>
    <row r="52" spans="1:27">
      <c r="A52" s="95" t="s">
        <v>897</v>
      </c>
      <c r="B52" s="96"/>
      <c r="C52" s="97">
        <v>295720848</v>
      </c>
      <c r="D52" s="97">
        <v>295720848</v>
      </c>
      <c r="E52" s="97">
        <f>+D52</f>
        <v>295720848</v>
      </c>
      <c r="F52" s="98"/>
      <c r="G52" s="96"/>
      <c r="H52" s="97">
        <v>313759819.72799999</v>
      </c>
      <c r="I52" s="97"/>
      <c r="J52" s="97">
        <v>313759819.72799999</v>
      </c>
      <c r="K52" s="97">
        <v>313759819.72799999</v>
      </c>
      <c r="L52" s="98"/>
      <c r="M52" s="96"/>
      <c r="N52" s="97">
        <v>333526688.37086397</v>
      </c>
      <c r="O52" s="97">
        <v>333526688.37086397</v>
      </c>
      <c r="P52" s="97">
        <f>+O52</f>
        <v>333526688.37086397</v>
      </c>
      <c r="Q52" s="98"/>
      <c r="R52" s="96"/>
      <c r="S52" s="97">
        <v>354538869.73822838</v>
      </c>
      <c r="T52" s="97">
        <v>354538869.73822838</v>
      </c>
      <c r="U52" s="97">
        <f>+T52</f>
        <v>354538869.73822838</v>
      </c>
      <c r="V52" s="98"/>
      <c r="W52" s="96">
        <f t="shared" si="3"/>
        <v>0</v>
      </c>
      <c r="X52" s="97">
        <f t="shared" si="8"/>
        <v>1297546225.8370924</v>
      </c>
      <c r="Y52" s="97">
        <f t="shared" si="5"/>
        <v>1297546225.8370924</v>
      </c>
      <c r="Z52" s="97">
        <f t="shared" si="6"/>
        <v>1297546225.8370924</v>
      </c>
      <c r="AA52" s="98">
        <f t="shared" si="7"/>
        <v>0</v>
      </c>
    </row>
    <row r="53" spans="1:27" ht="15.75" thickBot="1">
      <c r="A53" s="112" t="s">
        <v>898</v>
      </c>
      <c r="B53" s="101"/>
      <c r="C53" s="102">
        <v>295720848</v>
      </c>
      <c r="D53" s="102">
        <v>295720848</v>
      </c>
      <c r="E53" s="102"/>
      <c r="F53" s="103"/>
      <c r="G53" s="101"/>
      <c r="H53" s="102">
        <v>313759819.72799999</v>
      </c>
      <c r="I53" s="102"/>
      <c r="J53" s="102">
        <v>313759819.72799999</v>
      </c>
      <c r="K53" s="102"/>
      <c r="L53" s="103"/>
      <c r="M53" s="101"/>
      <c r="N53" s="102">
        <v>333526688.37086397</v>
      </c>
      <c r="O53" s="102">
        <v>333526688.37086397</v>
      </c>
      <c r="P53" s="102"/>
      <c r="Q53" s="103"/>
      <c r="R53" s="101"/>
      <c r="S53" s="102">
        <v>354538869.73822838</v>
      </c>
      <c r="T53" s="102">
        <v>354538869.73822838</v>
      </c>
      <c r="U53" s="102"/>
      <c r="V53" s="103"/>
      <c r="W53" s="101">
        <f t="shared" si="3"/>
        <v>0</v>
      </c>
      <c r="X53" s="102">
        <f t="shared" si="8"/>
        <v>1297546225.8370924</v>
      </c>
      <c r="Y53" s="102">
        <f t="shared" si="5"/>
        <v>1297546225.8370924</v>
      </c>
      <c r="Z53" s="102">
        <f t="shared" si="6"/>
        <v>0</v>
      </c>
      <c r="AA53" s="103">
        <f t="shared" si="7"/>
        <v>0</v>
      </c>
    </row>
    <row r="54" spans="1:27" s="116" customFormat="1">
      <c r="A54" s="126" t="s">
        <v>899</v>
      </c>
      <c r="B54" s="127"/>
      <c r="C54" s="124">
        <v>4423632</v>
      </c>
      <c r="D54" s="124">
        <v>4423632</v>
      </c>
      <c r="E54" s="124">
        <f>+D54*0.1</f>
        <v>442363.2</v>
      </c>
      <c r="F54" s="125">
        <f>+D54-E54</f>
        <v>3981268.8</v>
      </c>
      <c r="G54" s="127"/>
      <c r="H54" s="124">
        <v>4693473.5520000001</v>
      </c>
      <c r="I54" s="124"/>
      <c r="J54" s="124">
        <v>4693473.5520000001</v>
      </c>
      <c r="K54" s="124">
        <f>+J54*0.1</f>
        <v>469347.35520000005</v>
      </c>
      <c r="L54" s="125">
        <f>+J54-K54</f>
        <v>4224126.1968</v>
      </c>
      <c r="M54" s="127"/>
      <c r="N54" s="124">
        <v>4989162.3857760001</v>
      </c>
      <c r="O54" s="124">
        <v>4989162.3857760001</v>
      </c>
      <c r="P54" s="124">
        <f>+O54*0.1</f>
        <v>498916.23857760004</v>
      </c>
      <c r="Q54" s="125">
        <f>+O54-P54</f>
        <v>4490246.1471984005</v>
      </c>
      <c r="R54" s="127"/>
      <c r="S54" s="124">
        <v>5303479.6160798883</v>
      </c>
      <c r="T54" s="124">
        <v>5303479.6160798883</v>
      </c>
      <c r="U54" s="124">
        <f>+T54*0.1</f>
        <v>530347.96160798881</v>
      </c>
      <c r="V54" s="125">
        <f>+T54-U54</f>
        <v>4773131.6544718994</v>
      </c>
      <c r="W54" s="127">
        <f t="shared" si="3"/>
        <v>0</v>
      </c>
      <c r="X54" s="124">
        <f t="shared" si="8"/>
        <v>19409747.553855889</v>
      </c>
      <c r="Y54" s="124">
        <f t="shared" si="5"/>
        <v>19409747.553855889</v>
      </c>
      <c r="Z54" s="124">
        <f t="shared" si="6"/>
        <v>1940974.7553855889</v>
      </c>
      <c r="AA54" s="125">
        <f t="shared" si="7"/>
        <v>17468772.7984703</v>
      </c>
    </row>
    <row r="55" spans="1:27" ht="15.75" thickBot="1">
      <c r="A55" s="108" t="s">
        <v>900</v>
      </c>
      <c r="B55" s="109"/>
      <c r="C55" s="110">
        <v>4423632</v>
      </c>
      <c r="D55" s="110">
        <v>4423632</v>
      </c>
      <c r="E55" s="110"/>
      <c r="F55" s="111"/>
      <c r="G55" s="109"/>
      <c r="H55" s="110">
        <v>4693473.5520000001</v>
      </c>
      <c r="I55" s="110"/>
      <c r="J55" s="110">
        <v>4693473.5520000001</v>
      </c>
      <c r="K55" s="110"/>
      <c r="L55" s="111"/>
      <c r="M55" s="109"/>
      <c r="N55" s="110">
        <v>4989162.3857760001</v>
      </c>
      <c r="O55" s="110">
        <v>4989162.3857760001</v>
      </c>
      <c r="P55" s="110"/>
      <c r="Q55" s="111"/>
      <c r="R55" s="109"/>
      <c r="S55" s="110">
        <v>5303479.6160798883</v>
      </c>
      <c r="T55" s="110">
        <v>5303479.6160798883</v>
      </c>
      <c r="U55" s="110"/>
      <c r="V55" s="111"/>
      <c r="W55" s="109">
        <f t="shared" si="3"/>
        <v>0</v>
      </c>
      <c r="X55" s="110">
        <f t="shared" si="8"/>
        <v>19409747.553855889</v>
      </c>
      <c r="Y55" s="110">
        <f t="shared" si="5"/>
        <v>19409747.553855889</v>
      </c>
      <c r="Z55" s="110">
        <f t="shared" si="6"/>
        <v>0</v>
      </c>
      <c r="AA55" s="111">
        <f t="shared" si="7"/>
        <v>0</v>
      </c>
    </row>
    <row r="56" spans="1:27" ht="15.75" thickBot="1">
      <c r="A56" s="128" t="s">
        <v>846</v>
      </c>
      <c r="B56" s="129">
        <v>26803856913.73</v>
      </c>
      <c r="C56" s="130">
        <v>936410247</v>
      </c>
      <c r="D56" s="130">
        <v>27740267160.73</v>
      </c>
      <c r="E56" s="130">
        <f>+E54+E52+E50+E48+E46+E34+E32+E28+E26+E21+E19+E18+E17+E14+E11+E7+E5+E3</f>
        <v>8145757053.4729996</v>
      </c>
      <c r="F56" s="130">
        <f>+F54+F52+F50+F48+F46+F34+F32+F28+F26+F21+F19+F18+F17+F14+F11+F7+F5+F3</f>
        <v>19594510107.257</v>
      </c>
      <c r="G56" s="129">
        <v>22592418706.615231</v>
      </c>
      <c r="H56" s="130">
        <v>985824093.11459994</v>
      </c>
      <c r="I56" s="130">
        <f>SUM(I3:I55)</f>
        <v>21030364577.859386</v>
      </c>
      <c r="J56" s="130">
        <v>23578242799.729832</v>
      </c>
      <c r="K56" s="130">
        <f>+K54+K52+K50+K48+K46+K34+K32+K28+K26+K21+K19+K18+K17+K14+K11+K7+K5+K3</f>
        <v>8810531929.4345531</v>
      </c>
      <c r="L56" s="130">
        <f>+L54+L52+L50+L48+L46+L34+L32+L28+L26+L21+L19+L18+L17+L14+L11+L7+L5+L3</f>
        <v>14767710870.295279</v>
      </c>
      <c r="M56" s="129">
        <v>23998656888.05386</v>
      </c>
      <c r="N56" s="130">
        <v>1038863059.2987795</v>
      </c>
      <c r="O56" s="130">
        <v>25037519947.352634</v>
      </c>
      <c r="P56" s="130">
        <f>+P54+P52+P50+P48+P46+P34+P32+P28+P26+P21+P19+P18+P17+P14+P11+P7+P5+P3</f>
        <v>9425380297.0414753</v>
      </c>
      <c r="Q56" s="130">
        <f>+Q54+Q52+Q50+Q48+Q46+Q34+Q32+Q28+Q26+Q21+Q19+Q18+Q17+Q14+Q11+Q7+Q5+Q3</f>
        <v>15612139650.311165</v>
      </c>
      <c r="R56" s="129">
        <v>25496058875.162216</v>
      </c>
      <c r="S56" s="130">
        <v>1094834515.7317019</v>
      </c>
      <c r="T56" s="130">
        <v>26590893390.893917</v>
      </c>
      <c r="U56" s="130">
        <f>+U54+U52+U50+U48+U46+U34+U32+U28+U26+U21+U19+U18+U17+U14+U11+U7+U5+U3</f>
        <v>10085001706.342915</v>
      </c>
      <c r="V56" s="130">
        <f>+V54+V52+V50+V48+V46+V34+V32+V28+V26+V21+V19+V18+V17+V14+V11+V7+V5+V3</f>
        <v>16505891684.551003</v>
      </c>
      <c r="W56" s="129">
        <f>+R56+M56+G56+B56</f>
        <v>98890991383.56131</v>
      </c>
      <c r="X56" s="130">
        <f t="shared" si="8"/>
        <v>4055931915.1450815</v>
      </c>
      <c r="Y56" s="130">
        <f>+J56+T56+O56+D56</f>
        <v>102946923298.70638</v>
      </c>
      <c r="Z56" s="130">
        <f>+K56+U56+P56+E56</f>
        <v>36466670986.291939</v>
      </c>
      <c r="AA56" s="130">
        <f>+Y56-Z56</f>
        <v>66480252312.414436</v>
      </c>
    </row>
    <row r="57" spans="1:27">
      <c r="E57" s="58"/>
      <c r="F57" s="58"/>
      <c r="H57" s="58"/>
      <c r="I57" s="58"/>
      <c r="J57" s="58"/>
      <c r="K57" s="58"/>
      <c r="L57" s="58"/>
      <c r="N57" s="58"/>
      <c r="O57" s="58"/>
      <c r="P57" s="58"/>
      <c r="Q57" s="58"/>
      <c r="S57" s="58"/>
      <c r="T57" s="58"/>
      <c r="U57" s="58"/>
      <c r="V57" s="58"/>
      <c r="X57" s="58"/>
      <c r="Y57" s="58"/>
      <c r="Z57" s="58"/>
      <c r="AA57" s="58"/>
    </row>
  </sheetData>
  <mergeCells count="6">
    <mergeCell ref="W1:AA1"/>
    <mergeCell ref="A1:A2"/>
    <mergeCell ref="B1:F1"/>
    <mergeCell ref="G1:L1"/>
    <mergeCell ref="M1:Q1"/>
    <mergeCell ref="R1:V1"/>
  </mergeCells>
  <conditionalFormatting sqref="I1:I1048576">
    <cfRule type="expression" dxfId="1" priority="1">
      <formula>"$J$3-$K$3&lt;0"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Matriz formulación</vt:lpstr>
      <vt:lpstr>Resumen proyectos</vt:lpstr>
      <vt:lpstr>Proyección de Gastos Fin</vt:lpstr>
      <vt:lpstr>Resumen Ingresos Fin</vt:lpstr>
      <vt:lpstr>'Matriz formulación'!_ftn1</vt:lpstr>
      <vt:lpstr>'Matriz formulación'!_Toc158823163</vt:lpstr>
      <vt:lpstr>'Matriz formulación'!_Toc158823196</vt:lpstr>
      <vt:lpstr>'Matriz formulación'!_Toc158823202</vt:lpstr>
      <vt:lpstr>'Matriz formulación'!_Toc158823208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Andres Agudelo  Arredondo</dc:creator>
  <cp:lastModifiedBy>Jairo Andres Agudelo  Arredondo</cp:lastModifiedBy>
  <dcterms:created xsi:type="dcterms:W3CDTF">2024-04-09T20:55:24Z</dcterms:created>
  <dcterms:modified xsi:type="dcterms:W3CDTF">2024-11-26T01:55:27Z</dcterms:modified>
</cp:coreProperties>
</file>